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Vartotojo failai\Desktop\TUB. LIGONINĖ Informacija 2024 metinės ataskaitos ( 6)\Ataskaitos\"/>
    </mc:Choice>
  </mc:AlternateContent>
  <xr:revisionPtr revIDLastSave="0" documentId="13_ncr:1_{9CB96194-E613-490B-B758-CA50D156233A}" xr6:coauthVersionLast="47" xr6:coauthVersionMax="47" xr10:uidLastSave="{00000000-0000-0000-0000-000000000000}"/>
  <bookViews>
    <workbookView xWindow="780" yWindow="0" windowWidth="23940" windowHeight="15600" xr2:uid="{00000000-000D-0000-FFFF-FFFF00000000}"/>
  </bookViews>
  <sheets>
    <sheet name="Finansinės būklės ataskaita" sheetId="3" r:id="rId1"/>
    <sheet name="Veiklos rezultatų ataskaita" sheetId="6" r:id="rId2"/>
    <sheet name="Nematerialus turtas" sheetId="101" r:id="rId3"/>
    <sheet name="Ilgalaikis mat. turtas" sheetId="103" r:id="rId4"/>
    <sheet name="Atsargų ataskaita" sheetId="105" r:id="rId5"/>
    <sheet name="Finansavimo sumos" sheetId="110" r:id="rId6"/>
    <sheet name="Fin.investicinės veiklos paj.są" sheetId="16" r:id="rId7"/>
  </sheets>
  <definedNames>
    <definedName name="a">#REF!</definedName>
    <definedName name="adresas">#REF!</definedName>
    <definedName name="as">#REF!</definedName>
    <definedName name="b">#REF!</definedName>
    <definedName name="BEx3O85IKWARA6NCJOLRBRJFMEWW">#REF!</definedName>
    <definedName name="BEx5MLQZM68YQSKARVWTTPINFQ2C">#REF!</definedName>
    <definedName name="BExERWCEBKQRYWRQLYJ4UCMMKTHG">#REF!</definedName>
    <definedName name="BExMBYPQDG9AYDQ5E8IECVFREPO6">#REF!</definedName>
    <definedName name="BExQ9ZLYHWABXAA9NJDW8ZS0UQ9P">#REF!</definedName>
    <definedName name="BExTUY9WNSJ91GV8CP0SKJTEIV82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>#REF!</definedName>
    <definedName name="k">#REF!</definedName>
    <definedName name="kodas">#REF!</definedName>
    <definedName name="laikas">#REF!</definedName>
    <definedName name="pavadinimas">#REF!</definedName>
    <definedName name="pobudis">#REF!</definedName>
    <definedName name="_xlnm.Print_Area" localSheetId="0">'Finansinės būklės ataskaita'!$A$1:$G$1000</definedName>
    <definedName name="sada">#REF!</definedName>
    <definedName name="sd">#REF!</definedName>
    <definedName name="Sritis">#REF!</definedName>
    <definedName name="Taip_Ne">#REF!</definedName>
    <definedName name="VAgrupe">#REF!</definedName>
    <definedName name="vieta">#REF!</definedName>
    <definedName name="x">#REF!</definedName>
    <definedName name="X4AL_III_ketv__AL__2__List">#REF!</definedName>
  </definedNames>
  <calcPr calcId="181029"/>
</workbook>
</file>

<file path=xl/calcChain.xml><?xml version="1.0" encoding="utf-8"?>
<calcChain xmlns="http://schemas.openxmlformats.org/spreadsheetml/2006/main">
  <c r="M26" i="110" l="1"/>
  <c r="M23" i="110"/>
  <c r="M24" i="110"/>
  <c r="M25" i="110"/>
  <c r="M14" i="110"/>
  <c r="M15" i="110"/>
  <c r="M16" i="110"/>
  <c r="M20" i="110"/>
  <c r="M21" i="110"/>
  <c r="M22" i="110"/>
  <c r="J13" i="105"/>
  <c r="D13" i="105"/>
  <c r="J55" i="103"/>
  <c r="H55" i="103"/>
  <c r="G55" i="103"/>
  <c r="F55" i="103"/>
  <c r="E55" i="103"/>
  <c r="C55" i="103"/>
  <c r="J33" i="103"/>
  <c r="J42" i="103"/>
  <c r="J27" i="103"/>
  <c r="H46" i="6"/>
  <c r="H31" i="6"/>
  <c r="H21" i="6"/>
  <c r="H22" i="6"/>
  <c r="F94" i="3"/>
  <c r="F84" i="3"/>
  <c r="F90" i="3"/>
  <c r="F64" i="3"/>
  <c r="F69" i="3"/>
  <c r="F59" i="3"/>
  <c r="F58" i="3"/>
  <c r="F41" i="3"/>
  <c r="F49" i="3"/>
  <c r="F42" i="3"/>
  <c r="F20" i="3"/>
  <c r="F27" i="3"/>
  <c r="J13" i="103"/>
  <c r="C26" i="110"/>
  <c r="G59" i="3"/>
  <c r="G58" i="3"/>
  <c r="G49" i="3"/>
  <c r="G42" i="3"/>
  <c r="G27" i="3"/>
  <c r="G20" i="3"/>
</calcChain>
</file>

<file path=xl/sharedStrings.xml><?xml version="1.0" encoding="utf-8"?>
<sst xmlns="http://schemas.openxmlformats.org/spreadsheetml/2006/main" count="754" uniqueCount="468">
  <si>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</si>
  <si>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</si>
  <si>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</si>
  <si>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</si>
  <si>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</si>
  <si>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</si>
  <si>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</si>
  <si>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</si>
  <si>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</si>
  <si>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</si>
  <si>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</si>
  <si>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</si>
  <si>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</si>
  <si>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</si>
  <si>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</si>
  <si>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</si>
  <si>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</si>
  <si>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</si>
  <si>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</si>
  <si>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</si>
  <si>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</si>
  <si>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</si>
  <si>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</si>
  <si>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</si>
  <si>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</si>
  <si>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</si>
  <si>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</si>
  <si>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</si>
  <si>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Mineraliniai ištekliai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</si>
  <si>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</si>
  <si>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</si>
  <si>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</si>
  <si>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</si>
  <si>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</si>
  <si>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</si>
  <si>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</si>
  <si>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</si>
  <si>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</si>
  <si>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</si>
  <si>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</si>
  <si>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</si>
  <si>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</si>
  <si>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</si>
  <si>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</si>
  <si>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</si>
  <si>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</si>
  <si>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</si>
  <si>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</si>
  <si>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</si>
  <si>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</si>
  <si>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</si>
  <si>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</si>
  <si>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</si>
  <si>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</si>
  <si>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</si>
  <si>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</si>
  <si>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</si>
  <si>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</si>
  <si>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</si>
  <si>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</si>
  <si>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</si>
  <si>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</si>
  <si>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</si>
  <si>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</si>
  <si>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</si>
  <si>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</si>
  <si>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</si>
  <si>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</si>
  <si>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</si>
  <si>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</si>
  <si>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</si>
  <si>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</si>
  <si>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</si>
  <si>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</si>
  <si>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</si>
  <si>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</si>
  <si>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</si>
  <si>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</si>
  <si>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</si>
  <si>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</si>
  <si>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</si>
  <si>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</si>
  <si>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</si>
  <si>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</si>
  <si>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</si>
  <si>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</si>
  <si>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</si>
  <si>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</si>
  <si>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</si>
  <si>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</si>
  <si>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</si>
  <si>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</si>
  <si>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</si>
  <si>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</si>
  <si>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</si>
  <si>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</si>
  <si>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</si>
  <si>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</si>
  <si>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</si>
  <si>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</si>
  <si>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</si>
  <si>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</si>
  <si>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</si>
  <si>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</si>
  <si>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</si>
  <si>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</si>
  <si>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</si>
  <si>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</si>
  <si>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</si>
  <si>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</si>
  <si>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</si>
  <si>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</si>
  <si>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</si>
  <si>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</si>
  <si>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</si>
  <si>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r>
      <rPr>
        <sz val="10"/>
        <color theme="1"/>
        <rFont val="Times New Roman"/>
        <family val="1"/>
        <charset val="186"/>
      </rPr>
      <t>(viešojo sektoriaus subjekto arba viešojo sektoriaus subjektų grupės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pavadinimas)</t>
    </r>
  </si>
  <si>
    <r>
      <rPr>
        <sz val="10"/>
        <color theme="1"/>
        <rFont val="Times New Roman"/>
        <family val="1"/>
        <charset val="186"/>
      </rPr>
      <t>(viešojo sektoriaus subjekto, parengusio finansinės būklės ataskaitą (konsoliduotąją finansinės būklės ataskaitą), kodas, adresas</t>
    </r>
    <r>
      <rPr>
        <sz val="10"/>
        <color theme="1"/>
        <rFont val="Times New Roman"/>
        <family val="1"/>
        <charset val="186"/>
      </rPr>
      <t>)</t>
    </r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</si>
  <si>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</si>
  <si>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</si>
  <si>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</si>
  <si>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</si>
  <si>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</si>
  <si>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</si>
  <si>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</si>
  <si>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</si>
  <si>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</si>
  <si>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Mašinos ir įrenginiai</t>
  </si>
  <si>
    <t>Transporto priemonės</t>
  </si>
  <si>
    <t>II.9</t>
  </si>
  <si>
    <t>Nebaigta statyba ir išankstiniai mokėjimai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</si>
  <si>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</si>
  <si>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</si>
  <si>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</si>
  <si>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</si>
  <si>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</si>
  <si>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r>
      <rPr>
        <sz val="10"/>
        <color theme="1"/>
        <rFont val="Times New Roman"/>
        <family val="1"/>
        <charset val="186"/>
      </rPr>
      <t>Per vienus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metus gautinos sumos</t>
    </r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</si>
  <si>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</si>
  <si>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</si>
  <si>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</si>
  <si>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</si>
  <si>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</si>
  <si>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</si>
  <si>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</si>
  <si>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</si>
  <si>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</si>
  <si>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</si>
  <si>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</si>
  <si>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</si>
  <si>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</si>
  <si>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</si>
  <si>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</si>
  <si>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</si>
  <si>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</si>
  <si>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</si>
  <si>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</si>
  <si>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</si>
  <si>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</si>
  <si>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</si>
  <si>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</si>
  <si>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</si>
  <si>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</si>
  <si>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</si>
  <si>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</si>
  <si>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</si>
  <si>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</si>
  <si>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</si>
  <si>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</si>
  <si>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</si>
  <si>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</si>
  <si>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</si>
  <si>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</si>
  <si>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</si>
  <si>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</si>
  <si>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</si>
  <si>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</si>
  <si>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</si>
  <si>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</si>
  <si>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</si>
  <si>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</si>
  <si>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</si>
  <si>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</si>
  <si>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(Žemesniojo lygio viešojo sektoriaus subjektų, išskyrus teismus bei mokesčių fondus ir išteklių fondus,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</si>
  <si>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</si>
  <si>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</si>
  <si>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</si>
  <si>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</si>
  <si>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</si>
  <si>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</si>
  <si>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</si>
  <si>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</si>
  <si>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</si>
  <si>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</si>
  <si>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</si>
  <si>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</si>
  <si>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</si>
  <si>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</si>
  <si>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</si>
  <si>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</si>
  <si>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</si>
  <si>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</si>
  <si>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</si>
  <si>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</si>
  <si>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</si>
  <si>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</si>
  <si>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</si>
  <si>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</si>
  <si>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</si>
  <si>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</si>
  <si>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</si>
  <si>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</si>
  <si>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</si>
  <si>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</si>
  <si>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</si>
  <si>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</si>
  <si>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</si>
  <si>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</si>
  <si>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</si>
  <si>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</si>
  <si>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</si>
  <si>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</si>
  <si>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</si>
  <si>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</si>
  <si>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</si>
  <si>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</si>
  <si>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</si>
  <si>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</si>
  <si>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</si>
  <si>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</si>
  <si>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</si>
  <si>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</si>
  <si>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</si>
  <si>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</si>
  <si>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</si>
  <si>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</si>
  <si>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</si>
  <si>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Iš viso</t>
  </si>
  <si>
    <t>1.3.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</si>
  <si>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</si>
  <si>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</si>
  <si>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</si>
  <si>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</si>
  <si>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</si>
  <si>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</si>
  <si>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</si>
  <si>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</si>
  <si>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</si>
  <si>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6.1.</t>
  </si>
  <si>
    <t>_____________________________</t>
  </si>
  <si>
    <t>Straipsnio pavadinimas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</si>
  <si>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</si>
  <si>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</si>
  <si>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rPr>
        <b/>
        <sz val="12"/>
        <color theme="1"/>
        <rFont val="Times New Roman"/>
        <family val="1"/>
        <charset val="186"/>
      </rPr>
      <t>(Informacijos apie finansinės ir investicinės veiklos pajamas ir sąnaudas pateikimo aukštesniojo ir žemesniojo lygių finansinių ataskaitų aiškinamajame rašte</t>
    </r>
    <r>
      <rPr>
        <b/>
        <sz val="12"/>
        <color theme="1"/>
        <rFont val="Times New Roman"/>
        <family val="1"/>
        <charset val="186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</si>
  <si>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</si>
  <si>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</si>
  <si>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</si>
  <si>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</si>
  <si>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</si>
  <si>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</si>
  <si>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</si>
  <si>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</si>
  <si>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r>
      <rPr>
        <sz val="12"/>
        <color theme="1"/>
        <rFont val="Times New Roman"/>
        <family val="1"/>
        <charset val="186"/>
      </rPr>
      <t>Kitos finansinės ir investicinės veiklos pajamos</t>
    </r>
    <r>
      <rPr>
        <b/>
        <sz val="12"/>
        <color theme="1"/>
        <rFont val="Times New Roman"/>
        <family val="1"/>
        <charset val="186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</si>
  <si>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</si>
  <si>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</si>
  <si>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</si>
  <si>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</si>
  <si>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</si>
  <si>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</si>
  <si>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</si>
  <si>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</si>
  <si>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</si>
  <si>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</si>
  <si>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</si>
  <si>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Per ataskaitinį laikotarpį</t>
  </si>
  <si>
    <t>Perduota kitiems viešojo sektoriaus subjektams</t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</si>
  <si>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</si>
  <si>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</si>
  <si>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</si>
  <si>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</si>
  <si>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</si>
  <si>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</si>
  <si>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</si>
  <si>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</si>
  <si>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</si>
  <si>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</si>
  <si>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</si>
  <si>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</si>
  <si>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rPr>
        <sz val="9"/>
        <color theme="1"/>
        <rFont val="Times New Roman"/>
        <family val="1"/>
        <charset val="186"/>
      </rPr>
      <t>Įsigyta atsargų per ataskaitinį laikotarpį:</t>
    </r>
    <r>
      <rPr>
        <sz val="9"/>
        <color theme="1"/>
        <rFont val="Times New (W1)"/>
      </rPr>
      <t xml:space="preserve"> </t>
    </r>
    <r>
      <rPr>
        <sz val="9"/>
        <color theme="1"/>
        <rFont val="Times New (W1)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</si>
  <si>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</si>
  <si>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</si>
  <si>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</si>
  <si>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</si>
  <si>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</si>
  <si>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</si>
  <si>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</si>
  <si>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</si>
  <si>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</si>
  <si>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</si>
  <si>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</si>
  <si>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rPr>
        <sz val="9"/>
        <color theme="1"/>
        <rFont val="Times New Roman"/>
        <family val="1"/>
        <charset val="186"/>
      </rPr>
      <t>Atsargų nuvertėjimas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per ataskaitinį laikotarpį </t>
    </r>
  </si>
  <si>
    <r>
      <rPr>
        <sz val="9"/>
        <color theme="1"/>
        <rFont val="Times New Roman"/>
        <family val="1"/>
        <charset val="186"/>
      </rPr>
      <t>Atsargų nuvertėjimo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</si>
  <si>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</si>
  <si>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</si>
  <si>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</si>
  <si>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</si>
  <si>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</si>
  <si>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</si>
  <si>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rPr>
        <b/>
        <sz val="9"/>
        <color theme="1"/>
        <rFont val="Times New Roman"/>
        <family val="1"/>
        <charset val="186"/>
      </rPr>
      <t xml:space="preserve">Atsargų nuvertėjimas ataskaitinio laikotarpio pabaigoje </t>
    </r>
    <r>
      <rPr>
        <b/>
        <sz val="9"/>
        <color theme="1"/>
        <rFont val="Times New Roman"/>
        <family val="1"/>
        <charset val="186"/>
      </rPr>
      <t>(6+7+8-9-10+/-11)</t>
    </r>
  </si>
  <si>
    <r>
      <rPr>
        <b/>
        <sz val="9"/>
        <color theme="1"/>
        <rFont val="Times New Roman"/>
        <family val="1"/>
        <charset val="186"/>
      </rPr>
      <t>Atsargų balansinė vertė ataskaitinio laikotarpio pabaigoje (5-</t>
    </r>
    <r>
      <rPr>
        <b/>
        <sz val="9"/>
        <color theme="1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</si>
  <si>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</si>
  <si>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</si>
  <si>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</si>
  <si>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</si>
  <si>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Įsigijimo ar pasigaminimo savikaina ataskaitinio laikotarpio pradžioje</t>
  </si>
  <si>
    <t>neatlygintinai gauto turto įsigijimo savikaina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</si>
  <si>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</si>
  <si>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</si>
  <si>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</si>
  <si>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</si>
  <si>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</si>
  <si>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</si>
  <si>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>Panaikinta nuvertėjimo suma per ataskaitinį laikotarpį</t>
  </si>
  <si>
    <t>22.1.</t>
  </si>
  <si>
    <t>22.2.</t>
  </si>
  <si>
    <t>22.3.</t>
  </si>
  <si>
    <t>13-ojo VSAFAS „Nematerialusis turtas“</t>
  </si>
  <si>
    <t>Nebaigti projektai ir išankstiniai apmokėjimai</t>
  </si>
  <si>
    <t>Įsigijimai per ataskaitinį laikotarpį</t>
  </si>
  <si>
    <t>Sukaupta amortizacijos suma ataskaitinio laikotarpio pradžioje</t>
  </si>
  <si>
    <t>Apskaičiuota nuvertėjimo suma 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</si>
  <si>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</si>
  <si>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</si>
  <si>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</si>
  <si>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</si>
  <si>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rPr>
        <b/>
        <sz val="11"/>
        <color theme="1"/>
        <rFont val="Times New Roman"/>
        <family val="1"/>
        <charset val="186"/>
      </rPr>
      <t>Finansavimo sumų pergrupavimas</t>
    </r>
    <r>
      <rPr>
        <b/>
        <vertAlign val="superscript"/>
        <sz val="11"/>
        <color theme="1"/>
        <rFont val="Times New Roman"/>
        <family val="1"/>
        <charset val="186"/>
      </rPr>
      <t>*</t>
    </r>
    <r>
      <rPr>
        <b/>
        <sz val="11"/>
        <color theme="1"/>
        <rFont val="Times New Roman"/>
        <family val="1"/>
        <charset val="186"/>
      </rPr>
      <t xml:space="preserve"> </t>
    </r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</si>
  <si>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</si>
  <si>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</si>
  <si>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</si>
  <si>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</si>
  <si>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</si>
  <si>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</si>
  <si>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</si>
  <si>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(Informacijos apie finansavimo sumas pagal šaltinį, tikslinę paskirtį ir jų pokyčius per ataskaitinį laikotarpį pateikimo žemesniojo lygio</t>
  </si>
  <si>
    <r>
      <rPr>
        <b/>
        <sz val="11"/>
        <color theme="1"/>
        <rFont val="Times New Roman"/>
        <family val="1"/>
        <charset val="186"/>
      </rPr>
      <t>finansinių ataskaitų aiškinamajame rašte</t>
    </r>
    <r>
      <rPr>
        <b/>
        <sz val="11"/>
        <color theme="1"/>
        <rFont val="Times New Roman"/>
        <family val="1"/>
        <charset val="186"/>
      </rPr>
      <t xml:space="preserve"> forma)</t>
    </r>
  </si>
  <si>
    <r>
      <rPr>
        <b/>
        <sz val="11"/>
        <color theme="1"/>
        <rFont val="Times New Roman"/>
        <family val="1"/>
        <charset val="186"/>
      </rPr>
      <t xml:space="preserve"> Finansavimo sumos (gautos), išskyrus neatlygintinai gautą turtą</t>
    </r>
    <r>
      <rPr>
        <b/>
        <strike/>
        <sz val="11"/>
        <color theme="1"/>
        <rFont val="Times New Roman"/>
        <family val="1"/>
        <charset val="186"/>
      </rPr>
      <t xml:space="preserve"> </t>
    </r>
  </si>
  <si>
    <r>
      <rPr>
        <b/>
        <sz val="11"/>
        <color theme="1"/>
        <rFont val="Times New Roman"/>
        <family val="1"/>
        <charset val="186"/>
      </rPr>
      <t xml:space="preserve">Neatlygintinai </t>
    </r>
    <r>
      <rPr>
        <b/>
        <sz val="11"/>
        <color theme="1"/>
        <rFont val="Times New Roman"/>
        <family val="1"/>
        <charset val="186"/>
      </rPr>
      <t>gautas turtas</t>
    </r>
  </si>
  <si>
    <r>
      <rPr>
        <b/>
        <sz val="11"/>
        <color theme="1"/>
        <rFont val="Times New Roman"/>
        <family val="1"/>
        <charset val="186"/>
      </rPr>
      <t>Finansavimo sumų sumažėjimas dėl turto</t>
    </r>
    <r>
      <rPr>
        <b/>
        <sz val="11"/>
        <color theme="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</si>
  <si>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</si>
  <si>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</si>
  <si>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</si>
  <si>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</si>
  <si>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rPr>
        <sz val="11"/>
        <color theme="1"/>
        <rFont val="Times New Roman"/>
        <family val="1"/>
        <charset val="186"/>
      </rPr>
      <t>2.1</t>
    </r>
    <r>
      <rPr>
        <sz val="11"/>
        <color theme="1"/>
        <rFont val="Times New Roman"/>
        <family val="1"/>
        <charset val="186"/>
      </rPr>
      <t>.</t>
    </r>
  </si>
  <si>
    <r>
      <rPr>
        <sz val="11"/>
        <color theme="1"/>
        <rFont val="Times New Roman"/>
        <family val="1"/>
        <charset val="186"/>
      </rPr>
      <t>2.</t>
    </r>
    <r>
      <rPr>
        <sz val="11"/>
        <color theme="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</si>
  <si>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</si>
  <si>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rPr>
        <sz val="11"/>
        <color theme="1"/>
        <rFont val="Times New Roman"/>
        <family val="1"/>
        <charset val="186"/>
      </rPr>
      <t>3.</t>
    </r>
    <r>
      <rPr>
        <sz val="11"/>
        <color theme="1"/>
        <rFont val="Times New Roman"/>
        <family val="1"/>
        <charset val="186"/>
      </rPr>
      <t>2.</t>
    </r>
  </si>
  <si>
    <t>___________________________________________________________________________</t>
  </si>
  <si>
    <t>arba jo įgalioto administracijos vadovo</t>
  </si>
  <si>
    <t>pareigų pavadinimas)</t>
  </si>
  <si>
    <t>(viešojo sektoriaus subjekto vadovo                                                       (parašas)</t>
  </si>
  <si>
    <t>(ataskaitą parengusio asmens                                                                (parašas)</t>
  </si>
  <si>
    <t>Infrastruktūros statiniai</t>
  </si>
  <si>
    <t>Kiti statiniai</t>
  </si>
  <si>
    <t>Baldai, biuro įranga ir kitas ilgalaikis materialusis turtas</t>
  </si>
  <si>
    <t>Kultūros ir kitos vertybės</t>
  </si>
  <si>
    <t>Kitas ilgalaikis tutas</t>
  </si>
  <si>
    <t>Nebaigta statyba ir išankstiniai apmokėjimai</t>
  </si>
  <si>
    <t>Įsigijimai per ataskaitinį laikotarpį (2.1 + 2.2 + 2.3 + 2.4)</t>
  </si>
  <si>
    <t>pirkto turto (išskyrus nurodytą 2.3 ir 2.4 papunkčiuose) įsigijimo savikaina</t>
  </si>
  <si>
    <t>pagal finansinės nuomos (lizingo) požymius atitinkančias sutartis įsigyto turto įsigijimo savikaina</t>
  </si>
  <si>
    <t>turtas, dėl kurio sudarytos valdžios ir privataus sektorių partnerystės sutartys</t>
  </si>
  <si>
    <t>Pergrupavimai (+ / –)</t>
  </si>
  <si>
    <t>Kiti pokyčiai</t>
  </si>
  <si>
    <t>Neatlygintinai gauto turto sukaupta nusidėvėjimo suma</t>
  </si>
  <si>
    <t>Sukaupta parduoto, perduoto ir nurašyto turto nusidėvėjimo suma (10.1 + 10.2 + 10.3)</t>
  </si>
  <si>
    <t>Pergrupavimai (+ / –)</t>
  </si>
  <si>
    <t>Sukaupta nusidėvėjimo suma ataskaitinio laikotarpio pabaigoje (7 + 8 – 9 – 10 + / – 11 + / – 12)</t>
  </si>
  <si>
    <t>Neatlygintinai gauto turto sukaupta nuvertėjimo suma</t>
  </si>
  <si>
    <t>Sukaupta parduoto, perduoto ir nurašyto turto nuvertėjimo suma (18.1 + 18.2 + 18.3)</t>
  </si>
  <si>
    <t>18.1.</t>
  </si>
  <si>
    <t>18.2.</t>
  </si>
  <si>
    <t>18.3.</t>
  </si>
  <si>
    <t>Nuvertėjimo suma ataskaitinio laikotarpio pabaigoje (14 + 15 + 16 – 17 – 18 + / – 19 + / – 20)</t>
  </si>
  <si>
    <t>Ilgalaikio materialiojo turto likutinė vertė ataskaitinio laikotarpio pabaigoje (6 – 13 – 21)</t>
  </si>
  <si>
    <t>turto, dėl kurio sudarytos valdžios ir privataus sektorių partnerystės sutartys, likutinė vertė</t>
  </si>
  <si>
    <t>turto, kurio kontrolę riboja sutartys ar teisės aktai, ir turto, užstatyto kaip įsipareigojimų įvykdymo garantija, likutinė vertė</t>
  </si>
  <si>
    <t>22.4.</t>
  </si>
  <si>
    <t>nebenaudojamo viešojo sektoriaus subjekto veikloje turto likutinė vertė</t>
  </si>
  <si>
    <t>22.5.</t>
  </si>
  <si>
    <t>laikinai nenaudojamo viešojo sektoriaus subjekto veikloje turto likutinė vertė</t>
  </si>
  <si>
    <t>22.6.</t>
  </si>
  <si>
    <t>pastatų, kurie nenaudojami įprastoje veikloje, bet yra laikomi vien tik pajamoms iš nuomos gauti, likutinė vertė</t>
  </si>
  <si>
    <t>Ilgalaikio materialiojo turto likutinė vertė ataskaitinio laikotarpio pradžioje (1 – 7 – 14)</t>
  </si>
  <si>
    <t>23.1.</t>
  </si>
  <si>
    <t>23.2.</t>
  </si>
  <si>
    <t>23.3.</t>
  </si>
  <si>
    <t>23.4.</t>
  </si>
  <si>
    <t>23.5.</t>
  </si>
  <si>
    <t>23.6.</t>
  </si>
  <si>
    <t xml:space="preserve">Įsigijimo ar pasigaminimo savikaina ataskaitinio laikotarpio pabaigoje
(1 + 2 – 3 + / – 4 + / – 5) </t>
  </si>
  <si>
    <t>Iš jos:
turto, kuris yra visiškai nudėvėtas, tačiau vis dar naudojamas viešojo sektoriaus subjekto veikloje, įsigijimo arba pasigaminimo savikaina</t>
  </si>
  <si>
    <t xml:space="preserve">Iš jos: 
pagal finansinės nuomos (lizingo) sutartis požymius atitinkančias įsigyto turto, kurio finansinės nuomos (lizingo) sutarties laikotarpis nėra pasibaigęs, likutinė vertė </t>
  </si>
  <si>
    <r>
      <t>Pastabos</t>
    </r>
    <r>
      <rPr>
        <sz val="8"/>
        <color rgb="FF000000"/>
        <rFont val="Times New Roman"/>
        <family val="1"/>
        <charset val="186"/>
      </rPr>
      <t>:</t>
    </r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</si>
  <si>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</si>
  <si>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</si>
  <si>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</si>
  <si>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>(Informacijos apie ilgalaikio materialiojo turto, vertinamo įsigijimo savikaina, balansinės vertės pasikeitimą forma)</t>
  </si>
  <si>
    <t>INFORMACIJA APIE ILGALAIKIO MATERIALIOJO TURTO, VERTINAMO ĮSIGIJIMO SAVIKAINA, 
BALANSINĖS VERTĖS PASIKEITIMĄ</t>
  </si>
  <si>
    <t>Pastabos:</t>
  </si>
  <si>
    <t>Patentai, autorių ir kitos teisės</t>
  </si>
  <si>
    <t>Nebaigti projektai</t>
  </si>
  <si>
    <t>pirkto nematerialiojo turto įsigijimo savikaina</t>
  </si>
  <si>
    <t>neatlygintinai gauto nematerialiojo turto įsigijimo savikaina</t>
  </si>
  <si>
    <r>
      <t>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suma per ataskaitinį laikotarpį</t>
    </r>
  </si>
  <si>
    <t>Įsigijimo ar pasigaminimo savikaina ataskaitinio laikotarpio pabaigoje (1 + 2 – 3 + / – 4 + / – 5)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</si>
  <si>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amortizacijos suma</t>
    </r>
  </si>
  <si>
    <t>Apskaičiuota amortizacijos suma per ataskaitinį laikotarpį</t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</si>
  <si>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amortizacijos suma</t>
    </r>
  </si>
  <si>
    <t>Sukaupta amortizacijos suma ataskaitinio laikotarpio pabaigoje (7 + 8 + 9 – 10 + / – 11 + / – 12)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</si>
  <si>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nuvertėjimo suma</t>
    </r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</si>
  <si>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nuvertėjimo suma</t>
    </r>
  </si>
  <si>
    <t xml:space="preserve">Nuvertėjimo suma ataskaitinio laikotarpio pabaigoje (14 + 15 + 16 – 17 – 18 + / – 19 + / – 20) </t>
  </si>
  <si>
    <t xml:space="preserve">Nematerialiojo turto likutinė vertė ataskaitinio laikotarpio pabaigoje (6 – 13 – 21) </t>
  </si>
  <si>
    <t>Nematerialiojo turto likutinė vertė ataskaitinio laikotarpio pradžioje (1 – 7 – 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</si>
  <si>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</si>
  <si>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</si>
  <si>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(Informacijos apie nematerialiojo turto balansinės vertės pasikeitimą forma)</t>
  </si>
  <si>
    <t>INFORMACIJA APIE
NEMATERIALIOJO TURTO BALANSINĖS VERTĖS PASIKEITIMĄ</t>
  </si>
  <si>
    <t>Nematerialiosios vertybės</t>
  </si>
  <si>
    <t>nematerialusis turtas, įsigytas pagal finansinės nuomos (lizingo) sutartis</t>
  </si>
  <si>
    <t>Iš jos:
Nematerialiojo turto, kuris yra visiškai amortizuotas, tačiau vis dar naudojamas viešojo sektoriaus subjekto veikloje, įsigijimo ar pasigaminimo savikaina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</si>
  <si>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</si>
  <si>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</si>
  <si>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perdavimo.</t>
  </si>
  <si>
    <t>4. Ataskaitos 10 stulpelis „Prestižas“ pildomas tik konsoliduotosiose finansinėse ataskaitose.</t>
  </si>
  <si>
    <t>Parduoto, perduoto ir  nurašyto turto suma per ataskaitinį laikotarpį (3.1  + 3.2 + 3.3)</t>
  </si>
  <si>
    <t>Iš jos:
pagal finansinės nuomos (lizingo) požymius atitinkančias sutartis įsigyto turto, kurio finansinės nuomos (lizingo) sutarties laikotarpis nėra pasibaigęs, likutinė vertė</t>
  </si>
  <si>
    <t>Viešoji įstaiga Alytaus apskrities tuberkuliozės ligoninė</t>
  </si>
  <si>
    <t>3.12</t>
  </si>
  <si>
    <t>Direktorius</t>
  </si>
  <si>
    <t>Romualdas Radivonas</t>
  </si>
  <si>
    <t>Vyr. buhalterė</t>
  </si>
  <si>
    <t>Violeta Ručienė</t>
  </si>
  <si>
    <t>Pateikimo valiuta ir tikslumas: eurų ir centų</t>
  </si>
  <si>
    <t>Įmonės kodas 190273081, Sanatorijos g. 51 Alytus LT-62175</t>
  </si>
  <si>
    <t>Aiškinamojo rašto priedas Nr. 1</t>
  </si>
  <si>
    <t>Aikinamojo rašto priedas Nr.2</t>
  </si>
  <si>
    <t>Aiškinamojo rašto priedas Nr. 3</t>
  </si>
  <si>
    <t>Aiškinamojo rašto priedas Nr. 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</si>
  <si>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</si>
  <si>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</si>
  <si>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</si>
  <si>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</si>
  <si>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</si>
  <si>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</si>
  <si>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</si>
  <si>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</si>
  <si>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</si>
  <si>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</si>
  <si>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3.14</t>
  </si>
  <si>
    <t>3.13</t>
  </si>
  <si>
    <t>3.16</t>
  </si>
  <si>
    <t>3.15,3.17</t>
  </si>
  <si>
    <t xml:space="preserve">                  20-ojo VSAFAS „Finansavimo sumos“</t>
  </si>
  <si>
    <t xml:space="preserve">                  4 priedas</t>
  </si>
  <si>
    <t xml:space="preserve">                                                                                    Pateikimo valiuta ir tikslumas: eurų ir centų</t>
  </si>
  <si>
    <t>PAGAL 2024 M. KOVO 31 D. DUOMENIS</t>
  </si>
  <si>
    <t>Aiškinamojo rašto priedas Nr. 4</t>
  </si>
  <si>
    <t>2024-04-17 Nr. _____</t>
  </si>
  <si>
    <t>2024-04-17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</si>
</sst>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color rgb="FF000000"/>
      <name val="Arial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trike/>
      <sz val="10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1"/>
      <color theme="1"/>
      <name val="Arial"/>
      <family val="2"/>
      <charset val="186"/>
    </font>
    <font>
      <i/>
      <sz val="11"/>
      <color theme="1"/>
      <name val="Times"/>
      <family val="1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trike/>
      <sz val="11"/>
      <color theme="1"/>
      <name val="Times New Roman"/>
      <family val="1"/>
      <charset val="186"/>
    </font>
    <font>
      <sz val="9"/>
      <color theme="1"/>
      <name val="Times New (W1)"/>
    </font>
    <font>
      <b/>
      <vertAlign val="superscript"/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</font>
    <font>
      <u/>
      <sz val="10"/>
      <color theme="1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0"/>
      <color theme="1"/>
      <name val="Times New Roman"/>
      <family val="1"/>
      <charset val="186"/>
    </font>
    <font>
      <b/>
      <u/>
      <sz val="10"/>
      <name val="Arial"/>
      <family val="2"/>
      <charset val="186"/>
    </font>
    <font>
      <b/>
      <u/>
      <sz val="12"/>
      <color theme="1"/>
      <name val="Times"/>
      <family val="1"/>
      <charset val="186"/>
    </font>
    <font>
      <b/>
      <u/>
      <sz val="10"/>
      <color rgb="FF000000"/>
      <name val="Arial"/>
      <family val="2"/>
      <charset val="186"/>
    </font>
    <font>
      <b/>
      <u/>
      <sz val="11"/>
      <color theme="1"/>
      <name val="Times"/>
      <family val="1"/>
      <charset val="186"/>
    </font>
    <font>
      <u/>
      <sz val="12"/>
      <color theme="1"/>
      <name val="Times New Roman"/>
      <family val="1"/>
      <charset val="186"/>
    </font>
    <font>
      <u/>
      <sz val="10"/>
      <color rgb="FF000000"/>
      <name val="Arial"/>
      <family val="2"/>
      <charset val="186"/>
    </font>
    <font>
      <u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3" fillId="0" borderId="26"/>
    <xf numFmtId="0" fontId="33" fillId="0" borderId="26"/>
    <xf numFmtId="0" fontId="33" fillId="0" borderId="26"/>
  </cellStyleXfs>
  <cellXfs count="3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" fontId="5" fillId="2" borderId="17" xfId="0" applyNumberFormat="1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9" fillId="2" borderId="1" xfId="0" applyFont="1" applyFill="1" applyBorder="1"/>
    <xf numFmtId="0" fontId="6" fillId="2" borderId="1" xfId="0" applyFont="1" applyFill="1" applyBorder="1"/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5" fillId="2" borderId="1" xfId="0" applyFont="1" applyFill="1" applyBorder="1"/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right" vertical="top" wrapText="1"/>
    </xf>
    <xf numFmtId="0" fontId="22" fillId="0" borderId="3" xfId="0" applyFont="1" applyBorder="1" applyAlignment="1">
      <alignment vertical="top" wrapText="1"/>
    </xf>
    <xf numFmtId="0" fontId="22" fillId="2" borderId="3" xfId="0" applyFont="1" applyFill="1" applyBorder="1" applyAlignment="1">
      <alignment horizontal="left" wrapText="1"/>
    </xf>
    <xf numFmtId="0" fontId="22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7" fillId="2" borderId="1" xfId="0" applyFont="1" applyFill="1" applyBorder="1"/>
    <xf numFmtId="0" fontId="2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" fillId="0" borderId="26" xfId="0" applyFont="1" applyBorder="1"/>
    <xf numFmtId="0" fontId="23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23" fillId="0" borderId="36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23" fillId="3" borderId="36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vertical="center" wrapText="1"/>
    </xf>
    <xf numFmtId="0" fontId="24" fillId="3" borderId="39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vertical="center"/>
    </xf>
    <xf numFmtId="0" fontId="24" fillId="3" borderId="39" xfId="0" applyFont="1" applyFill="1" applyBorder="1" applyAlignment="1">
      <alignment vertical="center"/>
    </xf>
    <xf numFmtId="0" fontId="24" fillId="3" borderId="37" xfId="0" applyFont="1" applyFill="1" applyBorder="1" applyAlignment="1">
      <alignment vertical="center" wrapText="1"/>
    </xf>
    <xf numFmtId="0" fontId="24" fillId="3" borderId="46" xfId="0" applyFont="1" applyFill="1" applyBorder="1" applyAlignment="1">
      <alignment vertical="center"/>
    </xf>
    <xf numFmtId="0" fontId="24" fillId="3" borderId="49" xfId="0" applyFont="1" applyFill="1" applyBorder="1" applyAlignment="1">
      <alignment vertical="center"/>
    </xf>
    <xf numFmtId="0" fontId="24" fillId="3" borderId="46" xfId="0" applyFont="1" applyFill="1" applyBorder="1" applyAlignment="1">
      <alignment vertical="center" wrapText="1"/>
    </xf>
    <xf numFmtId="0" fontId="23" fillId="3" borderId="39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vertical="center" wrapText="1"/>
    </xf>
    <xf numFmtId="0" fontId="24" fillId="0" borderId="37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14" fontId="5" fillId="2" borderId="1" xfId="0" applyNumberFormat="1" applyFont="1" applyFill="1" applyBorder="1" applyAlignment="1">
      <alignment horizontal="left"/>
    </xf>
    <xf numFmtId="2" fontId="1" fillId="0" borderId="3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vertical="center"/>
    </xf>
    <xf numFmtId="4" fontId="18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24" fillId="3" borderId="36" xfId="0" applyNumberFormat="1" applyFont="1" applyFill="1" applyBorder="1" applyAlignment="1">
      <alignment vertical="center" wrapText="1"/>
    </xf>
    <xf numFmtId="4" fontId="24" fillId="0" borderId="36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43" fillId="0" borderId="0" xfId="0" applyFont="1" applyAlignment="1">
      <alignment horizontal="center" vertical="center"/>
    </xf>
    <xf numFmtId="0" fontId="42" fillId="0" borderId="0" xfId="0" applyFont="1"/>
    <xf numFmtId="0" fontId="5" fillId="0" borderId="7" xfId="0" applyFont="1" applyBorder="1" applyAlignment="1">
      <alignment horizontal="left" vertical="center" wrapText="1"/>
    </xf>
    <xf numFmtId="0" fontId="2" fillId="0" borderId="5" xfId="0" applyFont="1" applyBorder="1"/>
    <xf numFmtId="0" fontId="5" fillId="2" borderId="4" xfId="0" applyFont="1" applyFill="1" applyBorder="1" applyAlignment="1">
      <alignment horizontal="left" vertical="center" wrapText="1"/>
    </xf>
    <xf numFmtId="0" fontId="2" fillId="0" borderId="7" xfId="0" applyFont="1" applyBorder="1"/>
    <xf numFmtId="0" fontId="5" fillId="0" borderId="4" xfId="0" applyFont="1" applyBorder="1" applyAlignment="1">
      <alignment horizontal="left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7" fillId="0" borderId="19" xfId="0" applyFont="1" applyBorder="1"/>
    <xf numFmtId="0" fontId="37" fillId="0" borderId="20" xfId="0" applyFont="1" applyBorder="1"/>
    <xf numFmtId="0" fontId="7" fillId="2" borderId="18" xfId="0" applyFont="1" applyFill="1" applyBorder="1" applyAlignment="1">
      <alignment wrapText="1"/>
    </xf>
    <xf numFmtId="0" fontId="2" fillId="0" borderId="19" xfId="0" applyFont="1" applyBorder="1"/>
    <xf numFmtId="0" fontId="2" fillId="0" borderId="20" xfId="0" applyFont="1" applyBorder="1"/>
    <xf numFmtId="0" fontId="7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5" fillId="0" borderId="19" xfId="0" applyFont="1" applyBorder="1"/>
    <xf numFmtId="0" fontId="35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2" fillId="0" borderId="2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1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42" xfId="0" applyFont="1" applyBorder="1" applyAlignment="1">
      <alignment horizontal="left" vertical="center" wrapText="1"/>
    </xf>
    <xf numFmtId="0" fontId="0" fillId="0" borderId="42" xfId="0" applyBorder="1"/>
    <xf numFmtId="0" fontId="5" fillId="0" borderId="42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3" fillId="3" borderId="36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3" fillId="3" borderId="39" xfId="0" applyFont="1" applyFill="1" applyBorder="1" applyAlignment="1">
      <alignment vertical="center" wrapText="1"/>
    </xf>
    <xf numFmtId="0" fontId="23" fillId="3" borderId="37" xfId="0" applyFont="1" applyFill="1" applyBorder="1" applyAlignment="1">
      <alignment vertical="center" wrapText="1"/>
    </xf>
    <xf numFmtId="0" fontId="24" fillId="3" borderId="39" xfId="0" applyFont="1" applyFill="1" applyBorder="1" applyAlignment="1">
      <alignment horizontal="left" vertical="center"/>
    </xf>
    <xf numFmtId="0" fontId="24" fillId="3" borderId="37" xfId="0" applyFont="1" applyFill="1" applyBorder="1" applyAlignment="1">
      <alignment horizontal="left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37" xfId="0" applyFont="1" applyFill="1" applyBorder="1" applyAlignment="1">
      <alignment horizontal="left" vertical="center"/>
    </xf>
    <xf numFmtId="0" fontId="23" fillId="3" borderId="41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vertical="center"/>
    </xf>
    <xf numFmtId="0" fontId="23" fillId="3" borderId="40" xfId="0" applyFont="1" applyFill="1" applyBorder="1" applyAlignment="1">
      <alignment vertical="center"/>
    </xf>
    <xf numFmtId="0" fontId="23" fillId="3" borderId="41" xfId="0" applyFont="1" applyFill="1" applyBorder="1" applyAlignment="1">
      <alignment vertical="center"/>
    </xf>
    <xf numFmtId="0" fontId="23" fillId="3" borderId="36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3" borderId="39" xfId="0" applyFont="1" applyFill="1" applyBorder="1" applyAlignment="1">
      <alignment vertical="center"/>
    </xf>
    <xf numFmtId="0" fontId="23" fillId="3" borderId="37" xfId="0" applyFont="1" applyFill="1" applyBorder="1" applyAlignment="1">
      <alignment vertical="center"/>
    </xf>
    <xf numFmtId="0" fontId="24" fillId="3" borderId="39" xfId="0" applyFont="1" applyFill="1" applyBorder="1" applyAlignment="1">
      <alignment vertical="center" wrapText="1"/>
    </xf>
    <xf numFmtId="0" fontId="24" fillId="3" borderId="3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4" fontId="24" fillId="0" borderId="36" xfId="0" applyNumberFormat="1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0" fontId="24" fillId="0" borderId="36" xfId="0" applyFont="1" applyBorder="1" applyAlignment="1">
      <alignment horizontal="right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4" xfId="0" applyFont="1" applyBorder="1"/>
  </cellXfs>
  <cellStyles count="4">
    <cellStyle name="Įprastas" xfId="0" builtinId="0"/>
    <cellStyle name="Įprastas 2" xfId="1" xr:uid="{C0050D4E-B605-4DEF-B12C-8F93C46B6C4C}"/>
    <cellStyle name="Įprastas 3" xfId="2" xr:uid="{0FAB090F-65BB-4D7E-8DF5-5589DA62DC1F}"/>
    <cellStyle name="Įprastas 4" xfId="3" xr:uid="{E76F1D6F-A3EE-47B5-8353-857E846DE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tabSelected="1" view="pageBreakPreview" zoomScaleNormal="100" zoomScaleSheetLayoutView="100" workbookViewId="0">
      <selection activeCell="A16" sqref="A16:G16"/>
    </sheetView>
  </sheetViews>
  <sheetFormatPr defaultColWidth="14.42578125" defaultRowHeight="15" customHeight="1"/>
  <cols>
    <col min="1" max="1" width="10.5703125" customWidth="1"/>
    <col min="2" max="2" width="3.28515625" customWidth="1"/>
    <col min="3" max="3" width="2.7109375" customWidth="1"/>
    <col min="4" max="4" width="59" customWidth="1"/>
    <col min="5" max="5" width="11.140625" bestFit="1" customWidth="1"/>
    <col min="6" max="6" width="11.7109375" customWidth="1"/>
    <col min="7" max="7" width="12.7109375" customWidth="1"/>
    <col min="8" max="26" width="9.28515625" customWidth="1"/>
  </cols>
  <sheetData>
    <row r="1" spans="1:26" ht="12.75" customHeight="1">
      <c r="A1" s="33"/>
      <c r="B1" s="34"/>
      <c r="C1" s="34"/>
      <c r="D1" s="34"/>
      <c r="E1" s="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3"/>
      <c r="B2" s="34"/>
      <c r="C2" s="34"/>
      <c r="D2" s="34"/>
      <c r="E2" s="237" t="s">
        <v>29</v>
      </c>
      <c r="F2" s="238"/>
      <c r="G2" s="239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33"/>
      <c r="B3" s="34"/>
      <c r="C3" s="34"/>
      <c r="D3" s="34"/>
      <c r="E3" s="240" t="s">
        <v>4</v>
      </c>
      <c r="F3" s="238"/>
      <c r="G3" s="239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5.25" customHeight="1">
      <c r="A4" s="33"/>
      <c r="B4" s="34"/>
      <c r="C4" s="34"/>
      <c r="D4" s="34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8.25" customHeight="1">
      <c r="A5" s="241" t="s">
        <v>114</v>
      </c>
      <c r="B5" s="242"/>
      <c r="C5" s="242"/>
      <c r="D5" s="242"/>
      <c r="E5" s="242"/>
      <c r="F5" s="242"/>
      <c r="G5" s="24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244"/>
      <c r="B6" s="245"/>
      <c r="C6" s="245"/>
      <c r="D6" s="245"/>
      <c r="E6" s="245"/>
      <c r="F6" s="245"/>
      <c r="G6" s="24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>
      <c r="A7" s="234" t="s">
        <v>442</v>
      </c>
      <c r="B7" s="235"/>
      <c r="C7" s="235"/>
      <c r="D7" s="235"/>
      <c r="E7" s="235"/>
      <c r="F7" s="235"/>
      <c r="G7" s="23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225" t="s">
        <v>116</v>
      </c>
      <c r="B8" s="226"/>
      <c r="C8" s="226"/>
      <c r="D8" s="226"/>
      <c r="E8" s="226"/>
      <c r="F8" s="226"/>
      <c r="G8" s="22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226"/>
      <c r="B9" s="226"/>
      <c r="C9" s="226"/>
      <c r="D9" s="226"/>
      <c r="E9" s="226"/>
      <c r="F9" s="226"/>
      <c r="G9" s="22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234" t="s">
        <v>435</v>
      </c>
      <c r="B10" s="235"/>
      <c r="C10" s="235"/>
      <c r="D10" s="235"/>
      <c r="E10" s="235"/>
      <c r="F10" s="235"/>
      <c r="G10" s="236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47" t="s">
        <v>115</v>
      </c>
      <c r="B11" s="238"/>
      <c r="C11" s="238"/>
      <c r="D11" s="238"/>
      <c r="E11" s="238"/>
      <c r="F11" s="238"/>
      <c r="G11" s="239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9.75" customHeight="1">
      <c r="A12" s="248"/>
      <c r="B12" s="238"/>
      <c r="C12" s="238"/>
      <c r="D12" s="238"/>
      <c r="E12" s="23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249" t="s">
        <v>31</v>
      </c>
      <c r="B13" s="238"/>
      <c r="C13" s="238"/>
      <c r="D13" s="238"/>
      <c r="E13" s="238"/>
      <c r="F13" s="238"/>
      <c r="G13" s="239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249" t="s">
        <v>464</v>
      </c>
      <c r="B14" s="238"/>
      <c r="C14" s="238"/>
      <c r="D14" s="238"/>
      <c r="E14" s="238"/>
      <c r="F14" s="238"/>
      <c r="G14" s="23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5.25" customHeight="1">
      <c r="A15" s="35"/>
      <c r="B15" s="36"/>
      <c r="C15" s="36"/>
      <c r="D15" s="36"/>
      <c r="E15" s="36"/>
      <c r="F15" s="37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.75" customHeight="1">
      <c r="A16" s="250" t="s">
        <v>466</v>
      </c>
      <c r="B16" s="251"/>
      <c r="C16" s="251"/>
      <c r="D16" s="251"/>
      <c r="E16" s="251"/>
      <c r="F16" s="251"/>
      <c r="G16" s="25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2.75" customHeight="1">
      <c r="A17" s="247" t="s">
        <v>32</v>
      </c>
      <c r="B17" s="253"/>
      <c r="C17" s="253"/>
      <c r="D17" s="253"/>
      <c r="E17" s="253"/>
      <c r="F17" s="253"/>
      <c r="G17" s="25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35"/>
      <c r="B18" s="38"/>
      <c r="C18" s="38"/>
      <c r="D18" s="255" t="s">
        <v>441</v>
      </c>
      <c r="E18" s="256"/>
      <c r="F18" s="256"/>
      <c r="G18" s="25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66.75" customHeight="1">
      <c r="A19" s="5" t="s">
        <v>0</v>
      </c>
      <c r="B19" s="257" t="s">
        <v>33</v>
      </c>
      <c r="C19" s="232"/>
      <c r="D19" s="230"/>
      <c r="E19" s="39" t="s">
        <v>34</v>
      </c>
      <c r="F19" s="40" t="s">
        <v>35</v>
      </c>
      <c r="G19" s="40" t="s">
        <v>36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>
      <c r="A20" s="40" t="s">
        <v>37</v>
      </c>
      <c r="B20" s="41" t="s">
        <v>38</v>
      </c>
      <c r="C20" s="42"/>
      <c r="D20" s="43"/>
      <c r="E20" s="44"/>
      <c r="F20" s="200">
        <f>SUM(F23+F27)</f>
        <v>2053055.8199999998</v>
      </c>
      <c r="G20" s="200">
        <f>SUM(G21 +G27)</f>
        <v>2063538.69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>
      <c r="A21" s="46" t="s">
        <v>39</v>
      </c>
      <c r="B21" s="47" t="s">
        <v>40</v>
      </c>
      <c r="C21" s="48"/>
      <c r="D21" s="49"/>
      <c r="E21" s="44"/>
      <c r="F21" s="45"/>
      <c r="G21" s="4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11" t="s">
        <v>50</v>
      </c>
      <c r="B22" s="12"/>
      <c r="C22" s="28" t="s">
        <v>117</v>
      </c>
      <c r="D22" s="50"/>
      <c r="E22" s="51"/>
      <c r="F22" s="45"/>
      <c r="G22" s="4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>
      <c r="A23" s="11" t="s">
        <v>51</v>
      </c>
      <c r="B23" s="12"/>
      <c r="C23" s="28" t="s">
        <v>118</v>
      </c>
      <c r="D23" s="29"/>
      <c r="E23" s="52" t="s">
        <v>447</v>
      </c>
      <c r="F23" s="45"/>
      <c r="G23" s="4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>
      <c r="A24" s="11" t="s">
        <v>82</v>
      </c>
      <c r="B24" s="12"/>
      <c r="C24" s="28" t="s">
        <v>119</v>
      </c>
      <c r="D24" s="29"/>
      <c r="E24" s="52"/>
      <c r="F24" s="45"/>
      <c r="G24" s="4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>
      <c r="A25" s="11" t="s">
        <v>120</v>
      </c>
      <c r="B25" s="12"/>
      <c r="C25" s="28" t="s">
        <v>121</v>
      </c>
      <c r="D25" s="29"/>
      <c r="E25" s="14"/>
      <c r="F25" s="45"/>
      <c r="G25" s="4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>
      <c r="A26" s="53" t="s">
        <v>122</v>
      </c>
      <c r="B26" s="12"/>
      <c r="C26" s="54" t="s">
        <v>123</v>
      </c>
      <c r="D26" s="50"/>
      <c r="E26" s="14"/>
      <c r="F26" s="45"/>
      <c r="G26" s="4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>
      <c r="A27" s="55" t="s">
        <v>41</v>
      </c>
      <c r="B27" s="56" t="s">
        <v>42</v>
      </c>
      <c r="C27" s="57"/>
      <c r="D27" s="58"/>
      <c r="E27" s="14" t="s">
        <v>448</v>
      </c>
      <c r="F27" s="200">
        <f>SUM(F28+F29+F30+F31+F32+F33+F34)</f>
        <v>2053055.8199999998</v>
      </c>
      <c r="G27" s="200">
        <f>SUM(G28 +G29+G30+G31 +G32+G33+G34+G35+G36)</f>
        <v>2063538.69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>
      <c r="A28" s="11" t="s">
        <v>85</v>
      </c>
      <c r="B28" s="12"/>
      <c r="C28" s="28" t="s">
        <v>124</v>
      </c>
      <c r="D28" s="29"/>
      <c r="E28" s="52"/>
      <c r="F28" s="45"/>
      <c r="G28" s="4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>
      <c r="A29" s="11" t="s">
        <v>87</v>
      </c>
      <c r="B29" s="12"/>
      <c r="C29" s="28" t="s">
        <v>125</v>
      </c>
      <c r="D29" s="29"/>
      <c r="E29" s="52"/>
      <c r="F29" s="200">
        <v>1971512.55</v>
      </c>
      <c r="G29" s="200">
        <v>1978035.78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>
      <c r="A30" s="11" t="s">
        <v>89</v>
      </c>
      <c r="B30" s="12"/>
      <c r="C30" s="28" t="s">
        <v>359</v>
      </c>
      <c r="D30" s="29"/>
      <c r="E30" s="52"/>
      <c r="F30" s="45"/>
      <c r="G30" s="4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11" t="s">
        <v>91</v>
      </c>
      <c r="B31" s="12"/>
      <c r="C31" s="28" t="s">
        <v>360</v>
      </c>
      <c r="D31" s="168"/>
      <c r="E31" s="52"/>
      <c r="F31" s="200">
        <v>29009.63</v>
      </c>
      <c r="G31" s="200">
        <v>29650.94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2.75" customHeight="1">
      <c r="A32" s="11" t="s">
        <v>93</v>
      </c>
      <c r="B32" s="12"/>
      <c r="C32" s="28" t="s">
        <v>126</v>
      </c>
      <c r="D32" s="29"/>
      <c r="E32" s="52"/>
      <c r="F32" s="200">
        <v>9052.25</v>
      </c>
      <c r="G32" s="200">
        <v>10161.32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>
      <c r="A33" s="11" t="s">
        <v>95</v>
      </c>
      <c r="B33" s="12"/>
      <c r="C33" s="28" t="s">
        <v>127</v>
      </c>
      <c r="D33" s="29"/>
      <c r="E33" s="52"/>
      <c r="F33" s="200">
        <v>1113.1600000000001</v>
      </c>
      <c r="G33" s="200">
        <v>1529.74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>
      <c r="A34" s="11" t="s">
        <v>97</v>
      </c>
      <c r="B34" s="12"/>
      <c r="C34" s="28" t="s">
        <v>361</v>
      </c>
      <c r="D34" s="29"/>
      <c r="E34" s="52"/>
      <c r="F34" s="200">
        <v>42368.23</v>
      </c>
      <c r="G34" s="200">
        <v>44160.91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>
      <c r="A35" s="11" t="s">
        <v>99</v>
      </c>
      <c r="B35" s="12"/>
      <c r="C35" s="28" t="s">
        <v>362</v>
      </c>
      <c r="D35" s="29"/>
      <c r="E35" s="52"/>
      <c r="F35" s="45"/>
      <c r="G35" s="4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>
      <c r="A36" s="11" t="s">
        <v>128</v>
      </c>
      <c r="B36" s="21"/>
      <c r="C36" s="28" t="s">
        <v>129</v>
      </c>
      <c r="D36" s="13"/>
      <c r="E36" s="52"/>
      <c r="F36" s="45"/>
      <c r="G36" s="45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2.75" customHeight="1">
      <c r="A37" s="46" t="s">
        <v>43</v>
      </c>
      <c r="B37" s="59" t="s">
        <v>44</v>
      </c>
      <c r="C37" s="47"/>
      <c r="D37" s="14"/>
      <c r="E37" s="14" t="s">
        <v>449</v>
      </c>
      <c r="F37" s="45"/>
      <c r="G37" s="4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>
      <c r="A38" s="46" t="s">
        <v>45</v>
      </c>
      <c r="B38" s="12" t="s">
        <v>28</v>
      </c>
      <c r="C38" s="167"/>
      <c r="D38" s="50"/>
      <c r="E38" s="14"/>
      <c r="F38" s="45"/>
      <c r="G38" s="45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2.75" customHeight="1">
      <c r="A39" s="9" t="s">
        <v>67</v>
      </c>
      <c r="B39" s="10" t="s">
        <v>363</v>
      </c>
      <c r="C39" s="170"/>
      <c r="D39" s="20"/>
      <c r="E39" s="60"/>
      <c r="F39" s="8"/>
      <c r="G39" s="8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>
      <c r="A40" s="40" t="s">
        <v>46</v>
      </c>
      <c r="B40" s="41" t="s">
        <v>130</v>
      </c>
      <c r="C40" s="42"/>
      <c r="D40" s="43"/>
      <c r="E40" s="52"/>
      <c r="F40" s="45"/>
      <c r="G40" s="4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5" t="s">
        <v>47</v>
      </c>
      <c r="B41" s="6" t="s">
        <v>48</v>
      </c>
      <c r="C41" s="61"/>
      <c r="D41" s="7"/>
      <c r="E41" s="14"/>
      <c r="F41" s="200">
        <f>SUM(F42+F48+F49+F57)</f>
        <v>983875.99</v>
      </c>
      <c r="G41" s="200">
        <v>871618.14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>
      <c r="A42" s="9" t="s">
        <v>39</v>
      </c>
      <c r="B42" s="15" t="s">
        <v>49</v>
      </c>
      <c r="C42" s="18"/>
      <c r="D42" s="16"/>
      <c r="E42" s="14" t="s">
        <v>450</v>
      </c>
      <c r="F42" s="200">
        <f>SUM(F43+F44+F45+F46+F47)</f>
        <v>182035.48</v>
      </c>
      <c r="G42" s="200">
        <f>SUM(G43+G44 +G45+G46+G47)</f>
        <v>133622.57999999999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>
      <c r="A43" s="17" t="s">
        <v>50</v>
      </c>
      <c r="B43" s="21"/>
      <c r="C43" s="23" t="s">
        <v>131</v>
      </c>
      <c r="D43" s="13"/>
      <c r="E43" s="52"/>
      <c r="F43" s="45"/>
      <c r="G43" s="4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>
      <c r="A44" s="17" t="s">
        <v>51</v>
      </c>
      <c r="B44" s="21"/>
      <c r="C44" s="23" t="s">
        <v>132</v>
      </c>
      <c r="D44" s="13"/>
      <c r="E44" s="52"/>
      <c r="F44" s="200">
        <v>182035.48</v>
      </c>
      <c r="G44" s="200">
        <v>133622.57999999999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 customHeight="1">
      <c r="A45" s="17" t="s">
        <v>82</v>
      </c>
      <c r="B45" s="21"/>
      <c r="C45" s="23" t="s">
        <v>133</v>
      </c>
      <c r="D45" s="13"/>
      <c r="E45" s="52"/>
      <c r="F45" s="45"/>
      <c r="G45" s="4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 customHeight="1">
      <c r="A46" s="17" t="s">
        <v>120</v>
      </c>
      <c r="B46" s="21"/>
      <c r="C46" s="23" t="s">
        <v>134</v>
      </c>
      <c r="D46" s="13"/>
      <c r="E46" s="52"/>
      <c r="F46" s="45"/>
      <c r="G46" s="4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 customHeight="1">
      <c r="A47" s="17" t="s">
        <v>122</v>
      </c>
      <c r="B47" s="61"/>
      <c r="C47" s="229" t="s">
        <v>52</v>
      </c>
      <c r="D47" s="230"/>
      <c r="E47" s="52"/>
      <c r="F47" s="45"/>
      <c r="G47" s="4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>
      <c r="A48" s="9" t="s">
        <v>41</v>
      </c>
      <c r="B48" s="24" t="s">
        <v>53</v>
      </c>
      <c r="C48" s="62"/>
      <c r="D48" s="25"/>
      <c r="E48" s="14" t="s">
        <v>451</v>
      </c>
      <c r="F48" s="200">
        <v>4605.54</v>
      </c>
      <c r="G48" s="45">
        <v>549.13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 customHeight="1">
      <c r="A49" s="9" t="s">
        <v>43</v>
      </c>
      <c r="B49" s="15" t="s">
        <v>135</v>
      </c>
      <c r="C49" s="18"/>
      <c r="D49" s="16"/>
      <c r="E49" s="14" t="s">
        <v>452</v>
      </c>
      <c r="F49" s="200">
        <f>SUM(F50+F51+F52+F53+F54+F55)</f>
        <v>135454.10999999999</v>
      </c>
      <c r="G49" s="200">
        <f>SUM(G50+G51+G52 +G53+G54+G55)</f>
        <v>134162.27000000002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 customHeight="1">
      <c r="A50" s="17" t="s">
        <v>54</v>
      </c>
      <c r="B50" s="18"/>
      <c r="C50" s="63" t="s">
        <v>55</v>
      </c>
      <c r="D50" s="19"/>
      <c r="E50" s="14"/>
      <c r="F50" s="45"/>
      <c r="G50" s="4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 customHeight="1">
      <c r="A51" s="64" t="s">
        <v>56</v>
      </c>
      <c r="B51" s="21"/>
      <c r="C51" s="23" t="s">
        <v>57</v>
      </c>
      <c r="D51" s="65"/>
      <c r="E51" s="66"/>
      <c r="F51" s="67"/>
      <c r="G51" s="67">
        <v>354.92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 customHeight="1">
      <c r="A52" s="17" t="s">
        <v>58</v>
      </c>
      <c r="B52" s="21"/>
      <c r="C52" s="23" t="s">
        <v>59</v>
      </c>
      <c r="D52" s="13"/>
      <c r="E52" s="14"/>
      <c r="F52" s="45"/>
      <c r="G52" s="4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2.75" customHeight="1">
      <c r="A53" s="17" t="s">
        <v>60</v>
      </c>
      <c r="B53" s="21"/>
      <c r="C53" s="229" t="s">
        <v>61</v>
      </c>
      <c r="D53" s="230"/>
      <c r="E53" s="14"/>
      <c r="F53" s="200">
        <v>135454.10999999999</v>
      </c>
      <c r="G53" s="200">
        <v>133807.35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>
      <c r="A54" s="17" t="s">
        <v>62</v>
      </c>
      <c r="B54" s="21"/>
      <c r="C54" s="23" t="s">
        <v>63</v>
      </c>
      <c r="D54" s="13"/>
      <c r="E54" s="14"/>
      <c r="F54" s="45"/>
      <c r="G54" s="4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 customHeight="1">
      <c r="A55" s="17" t="s">
        <v>64</v>
      </c>
      <c r="B55" s="21"/>
      <c r="C55" s="23" t="s">
        <v>65</v>
      </c>
      <c r="D55" s="13"/>
      <c r="E55" s="14"/>
      <c r="F55" s="45"/>
      <c r="G55" s="4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>
      <c r="A56" s="9" t="s">
        <v>45</v>
      </c>
      <c r="B56" s="10" t="s">
        <v>66</v>
      </c>
      <c r="C56" s="10"/>
      <c r="D56" s="20"/>
      <c r="E56" s="14"/>
      <c r="F56" s="45"/>
      <c r="G56" s="4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>
      <c r="A57" s="9" t="s">
        <v>67</v>
      </c>
      <c r="B57" s="10" t="s">
        <v>68</v>
      </c>
      <c r="C57" s="10"/>
      <c r="D57" s="20"/>
      <c r="E57" s="14" t="s">
        <v>453</v>
      </c>
      <c r="F57" s="200">
        <v>661780.86</v>
      </c>
      <c r="G57" s="200">
        <v>603284.16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 customHeight="1">
      <c r="A58" s="46"/>
      <c r="B58" s="56" t="s">
        <v>69</v>
      </c>
      <c r="C58" s="57"/>
      <c r="D58" s="58"/>
      <c r="E58" s="14"/>
      <c r="F58" s="200">
        <f>SUM(F20+F41)</f>
        <v>3036931.8099999996</v>
      </c>
      <c r="G58" s="200">
        <f>SUM(G20+G41)</f>
        <v>2935156.83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>
      <c r="A59" s="40" t="s">
        <v>70</v>
      </c>
      <c r="B59" s="41" t="s">
        <v>71</v>
      </c>
      <c r="C59" s="41"/>
      <c r="D59" s="68"/>
      <c r="E59" s="14" t="s">
        <v>454</v>
      </c>
      <c r="F59" s="200">
        <f>SUM(F60+F61+F62+F63)</f>
        <v>2139576.5100000002</v>
      </c>
      <c r="G59" s="200">
        <f>SUM(G60+G61 +G62+G63)</f>
        <v>2096042.95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>
      <c r="A60" s="46" t="s">
        <v>39</v>
      </c>
      <c r="B60" s="59" t="s">
        <v>72</v>
      </c>
      <c r="C60" s="59"/>
      <c r="D60" s="14"/>
      <c r="E60" s="14"/>
      <c r="F60" s="200">
        <v>1239412.5</v>
      </c>
      <c r="G60" s="200">
        <v>1244129.1599999999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 customHeight="1">
      <c r="A61" s="55" t="s">
        <v>41</v>
      </c>
      <c r="B61" s="56" t="s">
        <v>73</v>
      </c>
      <c r="C61" s="57"/>
      <c r="D61" s="58"/>
      <c r="E61" s="69"/>
      <c r="F61" s="70"/>
      <c r="G61" s="70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>
      <c r="A62" s="46" t="s">
        <v>43</v>
      </c>
      <c r="B62" s="231" t="s">
        <v>74</v>
      </c>
      <c r="C62" s="232"/>
      <c r="D62" s="230"/>
      <c r="E62" s="14"/>
      <c r="F62" s="200">
        <v>692094.79</v>
      </c>
      <c r="G62" s="200">
        <v>694040.44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 customHeight="1">
      <c r="A63" s="46" t="s">
        <v>75</v>
      </c>
      <c r="B63" s="59" t="s">
        <v>76</v>
      </c>
      <c r="C63" s="12"/>
      <c r="D63" s="44"/>
      <c r="E63" s="14"/>
      <c r="F63" s="200">
        <v>208069.22</v>
      </c>
      <c r="G63" s="200">
        <v>157873.35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>
      <c r="A64" s="40" t="s">
        <v>77</v>
      </c>
      <c r="B64" s="41" t="s">
        <v>78</v>
      </c>
      <c r="C64" s="42"/>
      <c r="D64" s="43"/>
      <c r="E64" s="14"/>
      <c r="F64" s="200">
        <f>SUM(F65+F69)</f>
        <v>286704.49</v>
      </c>
      <c r="G64" s="200">
        <v>187453.93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 customHeight="1">
      <c r="A65" s="46" t="s">
        <v>39</v>
      </c>
      <c r="B65" s="47" t="s">
        <v>79</v>
      </c>
      <c r="C65" s="71"/>
      <c r="D65" s="72"/>
      <c r="E65" s="14" t="s">
        <v>455</v>
      </c>
      <c r="F65" s="45"/>
      <c r="G65" s="4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 customHeight="1">
      <c r="A66" s="11" t="s">
        <v>50</v>
      </c>
      <c r="B66" s="73"/>
      <c r="C66" s="28" t="s">
        <v>80</v>
      </c>
      <c r="D66" s="74"/>
      <c r="E66" s="14"/>
      <c r="F66" s="45"/>
      <c r="G66" s="4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 t="s">
        <v>51</v>
      </c>
      <c r="B67" s="12"/>
      <c r="C67" s="28" t="s">
        <v>81</v>
      </c>
      <c r="D67" s="29"/>
      <c r="E67" s="14"/>
      <c r="F67" s="45"/>
      <c r="G67" s="4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>
      <c r="A68" s="11" t="s">
        <v>136</v>
      </c>
      <c r="B68" s="12"/>
      <c r="C68" s="28" t="s">
        <v>83</v>
      </c>
      <c r="D68" s="29"/>
      <c r="E68" s="52"/>
      <c r="F68" s="45"/>
      <c r="G68" s="45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>
      <c r="A69" s="9" t="s">
        <v>41</v>
      </c>
      <c r="B69" s="26" t="s">
        <v>84</v>
      </c>
      <c r="C69" s="75"/>
      <c r="D69" s="27"/>
      <c r="E69" s="20" t="s">
        <v>456</v>
      </c>
      <c r="F69" s="201">
        <f>SUM(F70+F71+F72+F73+F74+F75+F76+F77+F78+F79+F80+F81+F82+F83)</f>
        <v>286704.49</v>
      </c>
      <c r="G69" s="201">
        <v>187453.93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 customHeight="1">
      <c r="A70" s="11" t="s">
        <v>85</v>
      </c>
      <c r="B70" s="12"/>
      <c r="C70" s="28" t="s">
        <v>86</v>
      </c>
      <c r="D70" s="50"/>
      <c r="E70" s="14"/>
      <c r="F70" s="45"/>
      <c r="G70" s="45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 customHeight="1">
      <c r="A71" s="11" t="s">
        <v>87</v>
      </c>
      <c r="B71" s="73"/>
      <c r="C71" s="28" t="s">
        <v>88</v>
      </c>
      <c r="D71" s="74"/>
      <c r="E71" s="14"/>
      <c r="F71" s="45"/>
      <c r="G71" s="45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 customHeight="1">
      <c r="A72" s="11" t="s">
        <v>89</v>
      </c>
      <c r="B72" s="73"/>
      <c r="C72" s="28" t="s">
        <v>90</v>
      </c>
      <c r="D72" s="74"/>
      <c r="E72" s="14"/>
      <c r="F72" s="45"/>
      <c r="G72" s="4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 customHeight="1">
      <c r="A73" s="76" t="s">
        <v>91</v>
      </c>
      <c r="B73" s="18"/>
      <c r="C73" s="77" t="s">
        <v>92</v>
      </c>
      <c r="D73" s="19"/>
      <c r="E73" s="14"/>
      <c r="F73" s="45"/>
      <c r="G73" s="45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 customHeight="1">
      <c r="A74" s="46" t="s">
        <v>93</v>
      </c>
      <c r="B74" s="54"/>
      <c r="C74" s="54" t="s">
        <v>94</v>
      </c>
      <c r="D74" s="50"/>
      <c r="E74" s="50"/>
      <c r="F74" s="45"/>
      <c r="G74" s="4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 customHeight="1">
      <c r="A75" s="78" t="s">
        <v>95</v>
      </c>
      <c r="B75" s="75"/>
      <c r="C75" s="79" t="s">
        <v>96</v>
      </c>
      <c r="D75" s="30"/>
      <c r="E75" s="14"/>
      <c r="F75" s="45"/>
      <c r="G75" s="45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 customHeight="1">
      <c r="A76" s="17" t="s">
        <v>137</v>
      </c>
      <c r="B76" s="21"/>
      <c r="C76" s="65"/>
      <c r="D76" s="13" t="s">
        <v>138</v>
      </c>
      <c r="E76" s="14"/>
      <c r="F76" s="45"/>
      <c r="G76" s="45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 customHeight="1">
      <c r="A77" s="17" t="s">
        <v>139</v>
      </c>
      <c r="B77" s="21"/>
      <c r="C77" s="65"/>
      <c r="D77" s="13" t="s">
        <v>140</v>
      </c>
      <c r="E77" s="52"/>
      <c r="F77" s="45"/>
      <c r="G77" s="4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 customHeight="1">
      <c r="A78" s="17" t="s">
        <v>97</v>
      </c>
      <c r="B78" s="62"/>
      <c r="C78" s="80" t="s">
        <v>98</v>
      </c>
      <c r="D78" s="81"/>
      <c r="E78" s="52"/>
      <c r="F78" s="45"/>
      <c r="G78" s="4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 customHeight="1">
      <c r="A79" s="17" t="s">
        <v>99</v>
      </c>
      <c r="B79" s="82"/>
      <c r="C79" s="23" t="s">
        <v>100</v>
      </c>
      <c r="D79" s="83"/>
      <c r="E79" s="14"/>
      <c r="F79" s="45"/>
      <c r="G79" s="4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>
      <c r="A80" s="17" t="s">
        <v>128</v>
      </c>
      <c r="B80" s="12"/>
      <c r="C80" s="28" t="s">
        <v>101</v>
      </c>
      <c r="D80" s="29"/>
      <c r="E80" s="14"/>
      <c r="F80" s="200">
        <v>30654.69</v>
      </c>
      <c r="G80" s="200">
        <v>26806.15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 customHeight="1">
      <c r="A81" s="17" t="s">
        <v>102</v>
      </c>
      <c r="B81" s="12"/>
      <c r="C81" s="28" t="s">
        <v>141</v>
      </c>
      <c r="D81" s="29"/>
      <c r="E81" s="14"/>
      <c r="F81" s="200">
        <v>93432.639999999999</v>
      </c>
      <c r="G81" s="45">
        <v>218.71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 customHeight="1">
      <c r="A82" s="11" t="s">
        <v>104</v>
      </c>
      <c r="B82" s="21"/>
      <c r="C82" s="23" t="s">
        <v>103</v>
      </c>
      <c r="D82" s="13"/>
      <c r="E82" s="14"/>
      <c r="F82" s="200">
        <v>162410.1</v>
      </c>
      <c r="G82" s="200">
        <v>160429.07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 customHeight="1">
      <c r="A83" s="11" t="s">
        <v>142</v>
      </c>
      <c r="B83" s="12"/>
      <c r="C83" s="28" t="s">
        <v>105</v>
      </c>
      <c r="D83" s="29"/>
      <c r="E83" s="52"/>
      <c r="F83" s="45">
        <v>207.06</v>
      </c>
      <c r="G83" s="4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 customHeight="1">
      <c r="A84" s="40" t="s">
        <v>106</v>
      </c>
      <c r="B84" s="84" t="s">
        <v>107</v>
      </c>
      <c r="C84" s="85"/>
      <c r="D84" s="86"/>
      <c r="E84" s="52" t="s">
        <v>436</v>
      </c>
      <c r="F84" s="200">
        <f>SUM(F85+F90)</f>
        <v>610650.80999999994</v>
      </c>
      <c r="G84" s="200">
        <v>651659.94999999995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 customHeight="1">
      <c r="A85" s="46" t="s">
        <v>39</v>
      </c>
      <c r="B85" s="59" t="s">
        <v>143</v>
      </c>
      <c r="C85" s="12"/>
      <c r="D85" s="44"/>
      <c r="E85" s="52"/>
      <c r="F85" s="200">
        <v>11521.95</v>
      </c>
      <c r="G85" s="200">
        <v>11521.95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 customHeight="1">
      <c r="A86" s="46" t="s">
        <v>41</v>
      </c>
      <c r="B86" s="47" t="s">
        <v>108</v>
      </c>
      <c r="C86" s="71"/>
      <c r="D86" s="72"/>
      <c r="E86" s="14"/>
      <c r="F86" s="45"/>
      <c r="G86" s="45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 customHeight="1">
      <c r="A87" s="11" t="s">
        <v>85</v>
      </c>
      <c r="B87" s="12"/>
      <c r="C87" s="28" t="s">
        <v>144</v>
      </c>
      <c r="D87" s="29"/>
      <c r="E87" s="14"/>
      <c r="F87" s="45"/>
      <c r="G87" s="4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 customHeight="1">
      <c r="A88" s="11" t="s">
        <v>87</v>
      </c>
      <c r="B88" s="12"/>
      <c r="C88" s="28" t="s">
        <v>145</v>
      </c>
      <c r="D88" s="29"/>
      <c r="E88" s="14"/>
      <c r="F88" s="45"/>
      <c r="G88" s="45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 customHeight="1">
      <c r="A89" s="9" t="s">
        <v>43</v>
      </c>
      <c r="B89" s="65" t="s">
        <v>109</v>
      </c>
      <c r="C89" s="65"/>
      <c r="D89" s="22"/>
      <c r="E89" s="14"/>
      <c r="F89" s="45"/>
      <c r="G89" s="45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customHeight="1">
      <c r="A90" s="55" t="s">
        <v>45</v>
      </c>
      <c r="B90" s="56" t="s">
        <v>110</v>
      </c>
      <c r="C90" s="57"/>
      <c r="D90" s="58"/>
      <c r="E90" s="14"/>
      <c r="F90" s="200">
        <f>SUM(F91+F92)</f>
        <v>599128.86</v>
      </c>
      <c r="G90" s="200">
        <v>640138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customHeight="1">
      <c r="A91" s="11" t="s">
        <v>146</v>
      </c>
      <c r="B91" s="42"/>
      <c r="C91" s="28" t="s">
        <v>111</v>
      </c>
      <c r="D91" s="87"/>
      <c r="E91" s="52"/>
      <c r="F91" s="200">
        <v>-41009.14</v>
      </c>
      <c r="G91" s="200">
        <v>-64032.56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>
      <c r="A92" s="11" t="s">
        <v>147</v>
      </c>
      <c r="B92" s="42"/>
      <c r="C92" s="28" t="s">
        <v>112</v>
      </c>
      <c r="D92" s="87"/>
      <c r="E92" s="52"/>
      <c r="F92" s="200">
        <v>640138</v>
      </c>
      <c r="G92" s="200">
        <v>704170.56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 customHeight="1">
      <c r="A93" s="40" t="s">
        <v>148</v>
      </c>
      <c r="B93" s="84" t="s">
        <v>149</v>
      </c>
      <c r="C93" s="86"/>
      <c r="D93" s="86"/>
      <c r="E93" s="52"/>
      <c r="F93" s="45"/>
      <c r="G93" s="4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9.25" customHeight="1">
      <c r="A94" s="40"/>
      <c r="B94" s="233" t="s">
        <v>150</v>
      </c>
      <c r="C94" s="232"/>
      <c r="D94" s="230"/>
      <c r="E94" s="14"/>
      <c r="F94" s="200">
        <f>SUM(F59+F64+F84)</f>
        <v>3036931.81</v>
      </c>
      <c r="G94" s="200">
        <v>2935156.83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88"/>
      <c r="B95" s="89"/>
      <c r="C95" s="89"/>
      <c r="D95" s="89"/>
      <c r="E95" s="89"/>
      <c r="F95" s="34"/>
      <c r="G95" s="3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97" t="s">
        <v>437</v>
      </c>
      <c r="B96" s="30"/>
      <c r="C96" s="30"/>
      <c r="D96" s="30"/>
      <c r="E96" s="227" t="s">
        <v>438</v>
      </c>
      <c r="F96" s="22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58" t="s">
        <v>357</v>
      </c>
      <c r="B97" s="158"/>
      <c r="C97" s="158"/>
      <c r="E97" s="225" t="s">
        <v>113</v>
      </c>
      <c r="F97" s="22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58" t="s">
        <v>355</v>
      </c>
      <c r="E98" s="225"/>
      <c r="F98" s="22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58" t="s">
        <v>356</v>
      </c>
      <c r="C99" s="3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97" t="s">
        <v>439</v>
      </c>
      <c r="B100" s="32"/>
      <c r="C100" s="32"/>
      <c r="D100" s="3"/>
      <c r="E100" s="227" t="s">
        <v>440</v>
      </c>
      <c r="F100" s="228"/>
      <c r="G100" s="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2.75" customHeight="1">
      <c r="A101" s="158" t="s">
        <v>358</v>
      </c>
      <c r="B101" s="158"/>
      <c r="C101" s="158"/>
      <c r="E101" s="225" t="s">
        <v>113</v>
      </c>
      <c r="F101" s="226"/>
      <c r="G101" s="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customHeight="1">
      <c r="A102" s="158" t="s">
        <v>356</v>
      </c>
      <c r="E102" s="225"/>
      <c r="F102" s="226"/>
      <c r="G102" s="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2.75" customHeight="1">
      <c r="A120" s="34"/>
      <c r="B120" s="34"/>
      <c r="C120" s="34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4"/>
      <c r="B121" s="34"/>
      <c r="C121" s="34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4"/>
      <c r="B122" s="34"/>
      <c r="C122" s="34"/>
      <c r="D122" s="34"/>
      <c r="E122" s="34"/>
      <c r="F122" s="34"/>
      <c r="G122" s="34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4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4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4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4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4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4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4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4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4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4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4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4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4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4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4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4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4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4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4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4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4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4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4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4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4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4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4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4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4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4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4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4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4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4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4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4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4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4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4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4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4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4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4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4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4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4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4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4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4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4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4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4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4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4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4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4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4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4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4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4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4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4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4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4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4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4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4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4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4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4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4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4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4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4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4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4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4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4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4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4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4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4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4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4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4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4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4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4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4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4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4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4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4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4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4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4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4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4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4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4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4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4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4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4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4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4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4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4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4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4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4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4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4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4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4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4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4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4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4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4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4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4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4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4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4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4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4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4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4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4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4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4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4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4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4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4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4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4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4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4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4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4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4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4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4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4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4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4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4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4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4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4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4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4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4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4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4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4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4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4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4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4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4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4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4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4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4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4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4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4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4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4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4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4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4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4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4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4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4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4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4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4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4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4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4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4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4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4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4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4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4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4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4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4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4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4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4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4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4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4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4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4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4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4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4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4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4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4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4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4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4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4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4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4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4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4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4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4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4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4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4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4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4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4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4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4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4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4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4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4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4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4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4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4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4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4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4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4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4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4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4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4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4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4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4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4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4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4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4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4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4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4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4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4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4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4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4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4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4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4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4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4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4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4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4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4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4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4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4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4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4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4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4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4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4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4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4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4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4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4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4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4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4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4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4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4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4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4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4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4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4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4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4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4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4"/>
      <c r="C420" s="34"/>
      <c r="D420" s="34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4"/>
      <c r="C421" s="34"/>
      <c r="D421" s="34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4"/>
      <c r="C422" s="34"/>
      <c r="D422" s="34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4"/>
      <c r="C423" s="34"/>
      <c r="D423" s="34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4"/>
      <c r="C424" s="34"/>
      <c r="D424" s="34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4"/>
      <c r="C425" s="34"/>
      <c r="D425" s="34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4"/>
      <c r="C426" s="34"/>
      <c r="D426" s="34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4"/>
      <c r="C427" s="34"/>
      <c r="D427" s="34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4"/>
      <c r="C428" s="34"/>
      <c r="D428" s="34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4"/>
      <c r="C429" s="34"/>
      <c r="D429" s="34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4"/>
      <c r="C430" s="34"/>
      <c r="D430" s="34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4"/>
      <c r="C431" s="34"/>
      <c r="D431" s="34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4"/>
      <c r="C432" s="34"/>
      <c r="D432" s="34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4"/>
      <c r="C433" s="34"/>
      <c r="D433" s="34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4"/>
      <c r="C434" s="34"/>
      <c r="D434" s="34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4"/>
      <c r="C435" s="34"/>
      <c r="D435" s="34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4"/>
      <c r="C436" s="34"/>
      <c r="D436" s="34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4"/>
      <c r="C437" s="34"/>
      <c r="D437" s="34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4"/>
      <c r="C438" s="34"/>
      <c r="D438" s="34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4"/>
      <c r="C439" s="34"/>
      <c r="D439" s="34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4"/>
      <c r="C440" s="34"/>
      <c r="D440" s="34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4"/>
      <c r="C441" s="34"/>
      <c r="D441" s="34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4"/>
      <c r="C442" s="34"/>
      <c r="D442" s="34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4"/>
      <c r="C443" s="34"/>
      <c r="D443" s="34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4"/>
      <c r="C444" s="34"/>
      <c r="D444" s="34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4"/>
      <c r="C445" s="34"/>
      <c r="D445" s="34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4"/>
      <c r="C446" s="34"/>
      <c r="D446" s="34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4"/>
      <c r="C447" s="34"/>
      <c r="D447" s="34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4"/>
      <c r="C448" s="34"/>
      <c r="D448" s="34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4"/>
      <c r="C449" s="34"/>
      <c r="D449" s="34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4"/>
      <c r="C450" s="34"/>
      <c r="D450" s="34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4"/>
      <c r="C451" s="34"/>
      <c r="D451" s="34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4"/>
      <c r="C452" s="34"/>
      <c r="D452" s="34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4"/>
      <c r="C453" s="34"/>
      <c r="D453" s="34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4"/>
      <c r="C454" s="34"/>
      <c r="D454" s="34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4"/>
      <c r="C455" s="34"/>
      <c r="D455" s="34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4"/>
      <c r="C456" s="34"/>
      <c r="D456" s="34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4"/>
      <c r="C457" s="34"/>
      <c r="D457" s="34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4"/>
      <c r="C458" s="34"/>
      <c r="D458" s="34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4"/>
      <c r="C459" s="34"/>
      <c r="D459" s="34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4"/>
      <c r="C460" s="34"/>
      <c r="D460" s="34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4"/>
      <c r="C461" s="34"/>
      <c r="D461" s="34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4"/>
      <c r="C462" s="34"/>
      <c r="D462" s="34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4"/>
      <c r="C463" s="34"/>
      <c r="D463" s="34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4"/>
      <c r="C464" s="34"/>
      <c r="D464" s="34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4"/>
      <c r="C465" s="34"/>
      <c r="D465" s="34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4"/>
      <c r="C466" s="34"/>
      <c r="D466" s="34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4"/>
      <c r="C467" s="34"/>
      <c r="D467" s="34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4"/>
      <c r="C468" s="34"/>
      <c r="D468" s="34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4"/>
      <c r="C469" s="34"/>
      <c r="D469" s="34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4"/>
      <c r="C470" s="34"/>
      <c r="D470" s="34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4"/>
      <c r="C471" s="34"/>
      <c r="D471" s="34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4"/>
      <c r="C472" s="34"/>
      <c r="D472" s="34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4"/>
      <c r="C473" s="34"/>
      <c r="D473" s="34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4"/>
      <c r="C474" s="34"/>
      <c r="D474" s="34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4"/>
      <c r="C475" s="34"/>
      <c r="D475" s="34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4"/>
      <c r="C476" s="34"/>
      <c r="D476" s="34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4"/>
      <c r="C477" s="34"/>
      <c r="D477" s="34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4"/>
      <c r="C478" s="34"/>
      <c r="D478" s="34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4"/>
      <c r="C479" s="34"/>
      <c r="D479" s="34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4"/>
      <c r="C480" s="34"/>
      <c r="D480" s="34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4"/>
      <c r="C481" s="34"/>
      <c r="D481" s="34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4"/>
      <c r="C482" s="34"/>
      <c r="D482" s="34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4"/>
      <c r="C483" s="34"/>
      <c r="D483" s="34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4"/>
      <c r="C484" s="34"/>
      <c r="D484" s="34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4"/>
      <c r="C485" s="34"/>
      <c r="D485" s="34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4"/>
      <c r="C486" s="34"/>
      <c r="D486" s="34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4"/>
      <c r="C487" s="34"/>
      <c r="D487" s="34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4"/>
      <c r="C488" s="34"/>
      <c r="D488" s="34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4"/>
      <c r="C489" s="34"/>
      <c r="D489" s="34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4"/>
      <c r="C490" s="34"/>
      <c r="D490" s="34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4"/>
      <c r="C491" s="34"/>
      <c r="D491" s="34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4"/>
      <c r="C492" s="34"/>
      <c r="D492" s="34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4"/>
      <c r="C493" s="34"/>
      <c r="D493" s="34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4"/>
      <c r="C494" s="34"/>
      <c r="D494" s="34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4"/>
      <c r="C495" s="34"/>
      <c r="D495" s="34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4"/>
      <c r="C496" s="34"/>
      <c r="D496" s="34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4"/>
      <c r="C497" s="34"/>
      <c r="D497" s="34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4"/>
      <c r="C498" s="34"/>
      <c r="D498" s="34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4"/>
      <c r="C499" s="34"/>
      <c r="D499" s="34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4"/>
      <c r="C500" s="34"/>
      <c r="D500" s="34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4"/>
      <c r="C501" s="34"/>
      <c r="D501" s="34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4"/>
      <c r="C502" s="34"/>
      <c r="D502" s="34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4"/>
      <c r="C503" s="34"/>
      <c r="D503" s="34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4"/>
      <c r="C504" s="34"/>
      <c r="D504" s="34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4"/>
      <c r="C505" s="34"/>
      <c r="D505" s="34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4"/>
      <c r="C506" s="34"/>
      <c r="D506" s="34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4"/>
      <c r="C507" s="34"/>
      <c r="D507" s="34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4"/>
      <c r="C508" s="34"/>
      <c r="D508" s="34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4"/>
      <c r="C509" s="34"/>
      <c r="D509" s="34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4"/>
      <c r="C510" s="34"/>
      <c r="D510" s="34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4"/>
      <c r="C511" s="34"/>
      <c r="D511" s="34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4"/>
      <c r="C512" s="34"/>
      <c r="D512" s="34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4"/>
      <c r="C513" s="34"/>
      <c r="D513" s="34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4"/>
      <c r="C514" s="34"/>
      <c r="D514" s="34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4"/>
      <c r="C515" s="34"/>
      <c r="D515" s="34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4"/>
      <c r="C516" s="34"/>
      <c r="D516" s="34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4"/>
      <c r="C517" s="34"/>
      <c r="D517" s="34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4"/>
      <c r="C518" s="34"/>
      <c r="D518" s="34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4"/>
      <c r="C519" s="34"/>
      <c r="D519" s="34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4"/>
      <c r="C520" s="34"/>
      <c r="D520" s="34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4"/>
      <c r="C521" s="34"/>
      <c r="D521" s="34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4"/>
      <c r="C522" s="34"/>
      <c r="D522" s="34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4"/>
      <c r="C523" s="34"/>
      <c r="D523" s="34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4"/>
      <c r="C524" s="34"/>
      <c r="D524" s="34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4"/>
      <c r="C525" s="34"/>
      <c r="D525" s="34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4"/>
      <c r="C526" s="34"/>
      <c r="D526" s="34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4"/>
      <c r="C527" s="34"/>
      <c r="D527" s="34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4"/>
      <c r="C528" s="34"/>
      <c r="D528" s="34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4"/>
      <c r="C529" s="34"/>
      <c r="D529" s="34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4"/>
      <c r="C530" s="34"/>
      <c r="D530" s="34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4"/>
      <c r="C531" s="34"/>
      <c r="D531" s="34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4"/>
      <c r="C532" s="34"/>
      <c r="D532" s="34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4"/>
      <c r="C533" s="34"/>
      <c r="D533" s="34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4"/>
      <c r="C534" s="34"/>
      <c r="D534" s="34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4"/>
      <c r="C535" s="34"/>
      <c r="D535" s="34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4"/>
      <c r="C536" s="34"/>
      <c r="D536" s="34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4"/>
      <c r="C537" s="34"/>
      <c r="D537" s="34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4"/>
      <c r="C538" s="34"/>
      <c r="D538" s="34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4"/>
      <c r="C539" s="34"/>
      <c r="D539" s="34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4"/>
      <c r="C540" s="34"/>
      <c r="D540" s="34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4"/>
      <c r="C541" s="34"/>
      <c r="D541" s="34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4"/>
      <c r="C542" s="34"/>
      <c r="D542" s="34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4"/>
      <c r="C543" s="34"/>
      <c r="D543" s="34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4"/>
      <c r="C544" s="34"/>
      <c r="D544" s="34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4"/>
      <c r="C545" s="34"/>
      <c r="D545" s="34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4"/>
      <c r="C546" s="34"/>
      <c r="D546" s="34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4"/>
      <c r="C547" s="34"/>
      <c r="D547" s="34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4"/>
      <c r="C548" s="34"/>
      <c r="D548" s="34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4"/>
      <c r="C549" s="34"/>
      <c r="D549" s="34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4"/>
      <c r="C550" s="34"/>
      <c r="D550" s="34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4"/>
      <c r="C551" s="34"/>
      <c r="D551" s="34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4"/>
      <c r="C552" s="34"/>
      <c r="D552" s="34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4"/>
      <c r="C553" s="34"/>
      <c r="D553" s="34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4"/>
      <c r="C554" s="34"/>
      <c r="D554" s="34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4"/>
      <c r="C555" s="34"/>
      <c r="D555" s="34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4"/>
      <c r="C556" s="34"/>
      <c r="D556" s="34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4"/>
      <c r="C557" s="34"/>
      <c r="D557" s="34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4"/>
      <c r="C558" s="34"/>
      <c r="D558" s="34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4"/>
      <c r="C559" s="34"/>
      <c r="D559" s="34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4"/>
      <c r="C560" s="34"/>
      <c r="D560" s="34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4"/>
      <c r="C561" s="34"/>
      <c r="D561" s="34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4"/>
      <c r="C562" s="34"/>
      <c r="D562" s="34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4"/>
      <c r="C563" s="34"/>
      <c r="D563" s="34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4"/>
      <c r="C564" s="34"/>
      <c r="D564" s="34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4"/>
      <c r="C565" s="34"/>
      <c r="D565" s="34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4"/>
      <c r="C566" s="34"/>
      <c r="D566" s="34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4"/>
      <c r="C567" s="34"/>
      <c r="D567" s="34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4"/>
      <c r="C568" s="34"/>
      <c r="D568" s="34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4"/>
      <c r="C569" s="34"/>
      <c r="D569" s="34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4"/>
      <c r="C570" s="34"/>
      <c r="D570" s="34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4"/>
      <c r="C571" s="34"/>
      <c r="D571" s="34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4"/>
      <c r="C572" s="34"/>
      <c r="D572" s="34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4"/>
      <c r="C573" s="34"/>
      <c r="D573" s="34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4"/>
      <c r="C574" s="34"/>
      <c r="D574" s="34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4"/>
      <c r="C575" s="34"/>
      <c r="D575" s="34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4"/>
      <c r="C576" s="34"/>
      <c r="D576" s="34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4"/>
      <c r="C577" s="34"/>
      <c r="D577" s="34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4"/>
      <c r="C578" s="34"/>
      <c r="D578" s="34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4"/>
      <c r="C579" s="34"/>
      <c r="D579" s="34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4"/>
      <c r="C580" s="34"/>
      <c r="D580" s="34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4"/>
      <c r="C581" s="34"/>
      <c r="D581" s="34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4"/>
      <c r="C582" s="34"/>
      <c r="D582" s="34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4"/>
      <c r="C583" s="34"/>
      <c r="D583" s="34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4"/>
      <c r="C584" s="34"/>
      <c r="D584" s="34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4"/>
      <c r="C585" s="34"/>
      <c r="D585" s="34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4"/>
      <c r="C586" s="34"/>
      <c r="D586" s="34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4"/>
      <c r="C587" s="34"/>
      <c r="D587" s="34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4"/>
      <c r="C588" s="34"/>
      <c r="D588" s="34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4"/>
      <c r="C589" s="34"/>
      <c r="D589" s="34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4"/>
      <c r="C590" s="34"/>
      <c r="D590" s="34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4"/>
      <c r="C591" s="34"/>
      <c r="D591" s="34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4"/>
      <c r="C592" s="34"/>
      <c r="D592" s="34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4"/>
      <c r="C593" s="34"/>
      <c r="D593" s="34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4"/>
      <c r="C594" s="34"/>
      <c r="D594" s="34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4"/>
      <c r="C595" s="34"/>
      <c r="D595" s="34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4"/>
      <c r="C596" s="34"/>
      <c r="D596" s="34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4"/>
      <c r="C597" s="34"/>
      <c r="D597" s="34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4"/>
      <c r="C598" s="34"/>
      <c r="D598" s="34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4"/>
      <c r="C599" s="34"/>
      <c r="D599" s="34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4"/>
      <c r="C600" s="34"/>
      <c r="D600" s="34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4"/>
      <c r="C601" s="34"/>
      <c r="D601" s="34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4"/>
      <c r="C602" s="34"/>
      <c r="D602" s="34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4"/>
      <c r="C603" s="34"/>
      <c r="D603" s="34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4"/>
      <c r="C604" s="34"/>
      <c r="D604" s="34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4"/>
      <c r="C605" s="34"/>
      <c r="D605" s="34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4"/>
      <c r="C606" s="34"/>
      <c r="D606" s="34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4"/>
      <c r="C607" s="34"/>
      <c r="D607" s="34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4"/>
      <c r="C608" s="34"/>
      <c r="D608" s="34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4"/>
      <c r="C609" s="34"/>
      <c r="D609" s="34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4"/>
      <c r="C610" s="34"/>
      <c r="D610" s="34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4"/>
      <c r="C611" s="34"/>
      <c r="D611" s="34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4"/>
      <c r="C612" s="34"/>
      <c r="D612" s="34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4"/>
      <c r="C613" s="34"/>
      <c r="D613" s="34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4"/>
      <c r="C614" s="34"/>
      <c r="D614" s="34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4"/>
      <c r="C615" s="34"/>
      <c r="D615" s="34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4"/>
      <c r="C616" s="34"/>
      <c r="D616" s="34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4"/>
      <c r="C617" s="34"/>
      <c r="D617" s="34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4"/>
      <c r="C618" s="34"/>
      <c r="D618" s="34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4"/>
      <c r="C619" s="34"/>
      <c r="D619" s="34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4"/>
      <c r="C620" s="34"/>
      <c r="D620" s="34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4"/>
      <c r="C621" s="34"/>
      <c r="D621" s="34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4"/>
      <c r="C622" s="34"/>
      <c r="D622" s="34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4"/>
      <c r="C623" s="34"/>
      <c r="D623" s="34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4"/>
      <c r="C624" s="34"/>
      <c r="D624" s="34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4"/>
      <c r="C625" s="34"/>
      <c r="D625" s="34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4"/>
      <c r="C626" s="34"/>
      <c r="D626" s="34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4"/>
      <c r="C627" s="34"/>
      <c r="D627" s="34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4"/>
      <c r="C628" s="34"/>
      <c r="D628" s="34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4"/>
      <c r="C629" s="34"/>
      <c r="D629" s="34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4"/>
      <c r="C630" s="34"/>
      <c r="D630" s="34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4"/>
      <c r="C631" s="34"/>
      <c r="D631" s="34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4"/>
      <c r="C632" s="34"/>
      <c r="D632" s="34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4"/>
      <c r="C633" s="34"/>
      <c r="D633" s="34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4"/>
      <c r="C634" s="34"/>
      <c r="D634" s="34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4"/>
      <c r="C635" s="34"/>
      <c r="D635" s="34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4"/>
      <c r="C636" s="34"/>
      <c r="D636" s="34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4"/>
      <c r="C637" s="34"/>
      <c r="D637" s="34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4"/>
      <c r="C638" s="34"/>
      <c r="D638" s="34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4"/>
      <c r="C639" s="34"/>
      <c r="D639" s="34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4"/>
      <c r="C640" s="34"/>
      <c r="D640" s="34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4"/>
      <c r="C641" s="34"/>
      <c r="D641" s="34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4"/>
      <c r="C642" s="34"/>
      <c r="D642" s="34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4"/>
      <c r="C643" s="34"/>
      <c r="D643" s="34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4"/>
      <c r="C644" s="34"/>
      <c r="D644" s="34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4"/>
      <c r="C645" s="34"/>
      <c r="D645" s="34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4"/>
      <c r="C646" s="34"/>
      <c r="D646" s="34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4"/>
      <c r="C647" s="34"/>
      <c r="D647" s="34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4"/>
      <c r="C648" s="34"/>
      <c r="D648" s="34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4"/>
      <c r="C649" s="34"/>
      <c r="D649" s="34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4"/>
      <c r="C650" s="34"/>
      <c r="D650" s="34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4"/>
      <c r="C651" s="34"/>
      <c r="D651" s="34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4"/>
      <c r="C652" s="34"/>
      <c r="D652" s="34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4"/>
      <c r="C653" s="34"/>
      <c r="D653" s="34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4"/>
      <c r="C654" s="34"/>
      <c r="D654" s="34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4"/>
      <c r="C655" s="34"/>
      <c r="D655" s="34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4"/>
      <c r="C656" s="34"/>
      <c r="D656" s="34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4"/>
      <c r="C657" s="34"/>
      <c r="D657" s="34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4"/>
      <c r="C658" s="34"/>
      <c r="D658" s="34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4"/>
      <c r="C659" s="34"/>
      <c r="D659" s="34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4"/>
      <c r="C660" s="34"/>
      <c r="D660" s="34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4"/>
      <c r="C661" s="34"/>
      <c r="D661" s="34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4"/>
      <c r="C662" s="34"/>
      <c r="D662" s="34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4"/>
      <c r="C663" s="34"/>
      <c r="D663" s="34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4"/>
      <c r="C664" s="34"/>
      <c r="D664" s="34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4"/>
      <c r="C665" s="34"/>
      <c r="D665" s="34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4"/>
      <c r="C666" s="34"/>
      <c r="D666" s="34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4"/>
      <c r="C667" s="34"/>
      <c r="D667" s="34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4"/>
      <c r="C668" s="34"/>
      <c r="D668" s="34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4"/>
      <c r="C669" s="34"/>
      <c r="D669" s="34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4"/>
      <c r="C670" s="34"/>
      <c r="D670" s="34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4"/>
      <c r="C671" s="34"/>
      <c r="D671" s="34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4"/>
      <c r="C672" s="34"/>
      <c r="D672" s="34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4"/>
      <c r="C673" s="34"/>
      <c r="D673" s="34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4"/>
      <c r="C674" s="34"/>
      <c r="D674" s="34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4"/>
      <c r="C675" s="34"/>
      <c r="D675" s="34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4"/>
      <c r="C676" s="34"/>
      <c r="D676" s="34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4"/>
      <c r="C677" s="34"/>
      <c r="D677" s="34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4"/>
      <c r="C678" s="34"/>
      <c r="D678" s="34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4"/>
      <c r="C679" s="34"/>
      <c r="D679" s="34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4"/>
      <c r="C680" s="34"/>
      <c r="D680" s="34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4"/>
      <c r="C681" s="34"/>
      <c r="D681" s="34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4"/>
      <c r="C682" s="34"/>
      <c r="D682" s="34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4"/>
      <c r="C683" s="34"/>
      <c r="D683" s="34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4"/>
      <c r="C684" s="34"/>
      <c r="D684" s="34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4"/>
      <c r="C685" s="34"/>
      <c r="D685" s="34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4"/>
      <c r="C686" s="34"/>
      <c r="D686" s="34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4"/>
      <c r="C687" s="34"/>
      <c r="D687" s="34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4"/>
      <c r="C688" s="34"/>
      <c r="D688" s="34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4"/>
      <c r="C689" s="34"/>
      <c r="D689" s="34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4"/>
      <c r="C690" s="34"/>
      <c r="D690" s="34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4"/>
      <c r="C691" s="34"/>
      <c r="D691" s="34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4"/>
      <c r="C692" s="34"/>
      <c r="D692" s="34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4"/>
      <c r="C693" s="34"/>
      <c r="D693" s="34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4"/>
      <c r="C694" s="34"/>
      <c r="D694" s="34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4"/>
      <c r="C695" s="34"/>
      <c r="D695" s="34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4"/>
      <c r="C696" s="34"/>
      <c r="D696" s="34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4"/>
      <c r="C697" s="34"/>
      <c r="D697" s="34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4"/>
      <c r="C698" s="34"/>
      <c r="D698" s="34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4"/>
      <c r="C699" s="34"/>
      <c r="D699" s="34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4"/>
      <c r="C700" s="34"/>
      <c r="D700" s="34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4"/>
      <c r="C701" s="34"/>
      <c r="D701" s="34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4"/>
      <c r="C702" s="34"/>
      <c r="D702" s="34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4"/>
      <c r="C703" s="34"/>
      <c r="D703" s="34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4"/>
      <c r="C704" s="34"/>
      <c r="D704" s="34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4"/>
      <c r="C705" s="34"/>
      <c r="D705" s="34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4"/>
      <c r="C706" s="34"/>
      <c r="D706" s="34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4"/>
      <c r="C707" s="34"/>
      <c r="D707" s="34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4"/>
      <c r="C708" s="34"/>
      <c r="D708" s="34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4"/>
      <c r="C709" s="34"/>
      <c r="D709" s="34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4"/>
      <c r="C710" s="34"/>
      <c r="D710" s="34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4"/>
      <c r="C711" s="34"/>
      <c r="D711" s="34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4"/>
      <c r="C712" s="34"/>
      <c r="D712" s="34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4"/>
      <c r="C713" s="34"/>
      <c r="D713" s="34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4"/>
      <c r="C714" s="34"/>
      <c r="D714" s="34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4"/>
      <c r="C715" s="34"/>
      <c r="D715" s="34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4"/>
      <c r="C716" s="34"/>
      <c r="D716" s="34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4"/>
      <c r="C717" s="34"/>
      <c r="D717" s="34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4"/>
      <c r="C718" s="34"/>
      <c r="D718" s="34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4"/>
      <c r="C719" s="34"/>
      <c r="D719" s="34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4"/>
      <c r="C720" s="34"/>
      <c r="D720" s="34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4"/>
      <c r="C721" s="34"/>
      <c r="D721" s="34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4"/>
      <c r="C722" s="34"/>
      <c r="D722" s="34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4"/>
      <c r="C723" s="34"/>
      <c r="D723" s="34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4"/>
      <c r="C724" s="34"/>
      <c r="D724" s="34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4"/>
      <c r="C725" s="34"/>
      <c r="D725" s="34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4"/>
      <c r="C726" s="34"/>
      <c r="D726" s="34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4"/>
      <c r="C727" s="34"/>
      <c r="D727" s="34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4"/>
      <c r="C728" s="34"/>
      <c r="D728" s="34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4"/>
      <c r="C729" s="34"/>
      <c r="D729" s="34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4"/>
      <c r="C730" s="34"/>
      <c r="D730" s="34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4"/>
      <c r="C731" s="34"/>
      <c r="D731" s="34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4"/>
      <c r="C732" s="34"/>
      <c r="D732" s="34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4"/>
      <c r="C733" s="34"/>
      <c r="D733" s="34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4"/>
      <c r="C734" s="34"/>
      <c r="D734" s="34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4"/>
      <c r="C735" s="34"/>
      <c r="D735" s="34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4"/>
      <c r="C736" s="34"/>
      <c r="D736" s="34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4"/>
      <c r="C737" s="34"/>
      <c r="D737" s="34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4"/>
      <c r="C738" s="34"/>
      <c r="D738" s="34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4"/>
      <c r="C739" s="34"/>
      <c r="D739" s="34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4"/>
      <c r="C740" s="34"/>
      <c r="D740" s="34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4"/>
      <c r="C741" s="34"/>
      <c r="D741" s="34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4"/>
      <c r="C742" s="34"/>
      <c r="D742" s="34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4"/>
      <c r="C743" s="34"/>
      <c r="D743" s="34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4"/>
      <c r="C744" s="34"/>
      <c r="D744" s="34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4"/>
      <c r="C745" s="34"/>
      <c r="D745" s="34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4"/>
      <c r="C746" s="34"/>
      <c r="D746" s="34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4"/>
      <c r="C747" s="34"/>
      <c r="D747" s="34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4"/>
      <c r="C748" s="34"/>
      <c r="D748" s="34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4"/>
      <c r="C749" s="34"/>
      <c r="D749" s="34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4"/>
      <c r="C750" s="34"/>
      <c r="D750" s="34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4"/>
      <c r="C751" s="34"/>
      <c r="D751" s="34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4"/>
      <c r="C752" s="34"/>
      <c r="D752" s="34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4"/>
      <c r="C753" s="34"/>
      <c r="D753" s="34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4"/>
      <c r="C754" s="34"/>
      <c r="D754" s="34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4"/>
      <c r="C755" s="34"/>
      <c r="D755" s="34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4"/>
      <c r="C756" s="34"/>
      <c r="D756" s="34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4"/>
      <c r="C757" s="34"/>
      <c r="D757" s="34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4"/>
      <c r="C758" s="34"/>
      <c r="D758" s="34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4"/>
      <c r="C759" s="34"/>
      <c r="D759" s="34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4"/>
      <c r="C760" s="34"/>
      <c r="D760" s="34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4"/>
      <c r="C761" s="34"/>
      <c r="D761" s="34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4"/>
      <c r="C762" s="34"/>
      <c r="D762" s="34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4"/>
      <c r="C763" s="34"/>
      <c r="D763" s="34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4"/>
      <c r="C764" s="34"/>
      <c r="D764" s="34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4"/>
      <c r="C765" s="34"/>
      <c r="D765" s="34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4"/>
      <c r="C766" s="34"/>
      <c r="D766" s="34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4"/>
      <c r="C767" s="34"/>
      <c r="D767" s="34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4"/>
      <c r="C768" s="34"/>
      <c r="D768" s="34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4"/>
      <c r="C769" s="34"/>
      <c r="D769" s="34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4"/>
      <c r="C770" s="34"/>
      <c r="D770" s="34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4"/>
      <c r="C771" s="34"/>
      <c r="D771" s="34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4"/>
      <c r="C772" s="34"/>
      <c r="D772" s="34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4"/>
      <c r="C773" s="34"/>
      <c r="D773" s="34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4"/>
      <c r="C774" s="34"/>
      <c r="D774" s="34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4"/>
      <c r="C775" s="34"/>
      <c r="D775" s="34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4"/>
      <c r="C776" s="34"/>
      <c r="D776" s="34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4"/>
      <c r="C777" s="34"/>
      <c r="D777" s="34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4"/>
      <c r="C778" s="34"/>
      <c r="D778" s="34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4"/>
      <c r="C779" s="34"/>
      <c r="D779" s="34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4"/>
      <c r="C780" s="34"/>
      <c r="D780" s="34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4"/>
      <c r="C781" s="34"/>
      <c r="D781" s="34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4"/>
      <c r="C782" s="34"/>
      <c r="D782" s="34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4"/>
      <c r="C783" s="34"/>
      <c r="D783" s="34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4"/>
      <c r="C784" s="34"/>
      <c r="D784" s="34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4"/>
      <c r="C785" s="34"/>
      <c r="D785" s="34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4"/>
      <c r="C786" s="34"/>
      <c r="D786" s="34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4"/>
      <c r="C787" s="34"/>
      <c r="D787" s="34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4"/>
      <c r="C788" s="34"/>
      <c r="D788" s="34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4"/>
      <c r="C789" s="34"/>
      <c r="D789" s="34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4"/>
      <c r="C790" s="34"/>
      <c r="D790" s="34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4"/>
      <c r="C791" s="34"/>
      <c r="D791" s="34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4"/>
      <c r="C792" s="34"/>
      <c r="D792" s="34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4"/>
      <c r="C793" s="34"/>
      <c r="D793" s="34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4"/>
      <c r="C794" s="34"/>
      <c r="D794" s="34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4"/>
      <c r="C795" s="34"/>
      <c r="D795" s="34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4"/>
      <c r="C796" s="34"/>
      <c r="D796" s="34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4"/>
      <c r="C797" s="34"/>
      <c r="D797" s="34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4"/>
      <c r="C798" s="34"/>
      <c r="D798" s="34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4"/>
      <c r="C799" s="34"/>
      <c r="D799" s="34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4"/>
      <c r="C800" s="34"/>
      <c r="D800" s="34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4"/>
      <c r="C801" s="34"/>
      <c r="D801" s="34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4"/>
      <c r="C802" s="34"/>
      <c r="D802" s="34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4"/>
      <c r="C803" s="34"/>
      <c r="D803" s="34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4"/>
      <c r="C804" s="34"/>
      <c r="D804" s="34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4"/>
      <c r="C805" s="34"/>
      <c r="D805" s="34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4"/>
      <c r="C806" s="34"/>
      <c r="D806" s="34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4"/>
      <c r="C807" s="34"/>
      <c r="D807" s="34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4"/>
      <c r="C808" s="34"/>
      <c r="D808" s="34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4"/>
      <c r="C809" s="34"/>
      <c r="D809" s="34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4"/>
      <c r="C810" s="34"/>
      <c r="D810" s="34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4"/>
      <c r="C811" s="34"/>
      <c r="D811" s="34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4"/>
      <c r="C812" s="34"/>
      <c r="D812" s="34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4"/>
      <c r="C813" s="34"/>
      <c r="D813" s="34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4"/>
      <c r="C814" s="34"/>
      <c r="D814" s="34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4"/>
      <c r="C815" s="34"/>
      <c r="D815" s="34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4"/>
      <c r="C816" s="34"/>
      <c r="D816" s="34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4"/>
      <c r="C817" s="34"/>
      <c r="D817" s="34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4"/>
      <c r="C818" s="34"/>
      <c r="D818" s="34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4"/>
      <c r="C819" s="34"/>
      <c r="D819" s="34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4"/>
      <c r="C820" s="34"/>
      <c r="D820" s="34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4"/>
      <c r="C821" s="34"/>
      <c r="D821" s="34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4"/>
      <c r="C822" s="34"/>
      <c r="D822" s="34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4"/>
      <c r="C823" s="34"/>
      <c r="D823" s="34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4"/>
      <c r="C824" s="34"/>
      <c r="D824" s="34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4"/>
      <c r="C825" s="34"/>
      <c r="D825" s="34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4"/>
      <c r="C826" s="34"/>
      <c r="D826" s="34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4"/>
      <c r="C827" s="34"/>
      <c r="D827" s="34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4"/>
      <c r="C828" s="34"/>
      <c r="D828" s="34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4"/>
      <c r="C829" s="34"/>
      <c r="D829" s="34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4"/>
      <c r="C830" s="34"/>
      <c r="D830" s="34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4"/>
      <c r="C831" s="34"/>
      <c r="D831" s="34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4"/>
      <c r="C832" s="34"/>
      <c r="D832" s="34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4"/>
      <c r="C833" s="34"/>
      <c r="D833" s="34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4"/>
      <c r="C834" s="34"/>
      <c r="D834" s="34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4"/>
      <c r="C835" s="34"/>
      <c r="D835" s="34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4"/>
      <c r="C836" s="34"/>
      <c r="D836" s="34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4"/>
      <c r="C837" s="34"/>
      <c r="D837" s="34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4"/>
      <c r="C838" s="34"/>
      <c r="D838" s="34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4"/>
      <c r="C839" s="34"/>
      <c r="D839" s="34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4"/>
      <c r="C840" s="34"/>
      <c r="D840" s="34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4"/>
      <c r="C841" s="34"/>
      <c r="D841" s="34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4"/>
      <c r="C842" s="34"/>
      <c r="D842" s="34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4"/>
      <c r="C843" s="34"/>
      <c r="D843" s="34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4"/>
      <c r="C844" s="34"/>
      <c r="D844" s="34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4"/>
      <c r="C845" s="34"/>
      <c r="D845" s="34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4"/>
      <c r="C846" s="34"/>
      <c r="D846" s="34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4"/>
      <c r="C847" s="34"/>
      <c r="D847" s="34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4"/>
      <c r="C848" s="34"/>
      <c r="D848" s="34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4"/>
      <c r="C849" s="34"/>
      <c r="D849" s="34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4"/>
      <c r="C850" s="34"/>
      <c r="D850" s="34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4"/>
      <c r="C851" s="34"/>
      <c r="D851" s="34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4"/>
      <c r="C852" s="34"/>
      <c r="D852" s="34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4"/>
      <c r="C853" s="34"/>
      <c r="D853" s="34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4"/>
      <c r="C854" s="34"/>
      <c r="D854" s="34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4"/>
      <c r="C855" s="34"/>
      <c r="D855" s="34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4"/>
      <c r="C856" s="34"/>
      <c r="D856" s="34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4"/>
      <c r="C857" s="34"/>
      <c r="D857" s="34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4"/>
      <c r="C858" s="34"/>
      <c r="D858" s="34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4"/>
      <c r="C859" s="34"/>
      <c r="D859" s="34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4"/>
      <c r="C860" s="34"/>
      <c r="D860" s="34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4"/>
      <c r="C861" s="34"/>
      <c r="D861" s="34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4"/>
      <c r="C862" s="34"/>
      <c r="D862" s="34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4"/>
      <c r="C863" s="34"/>
      <c r="D863" s="34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4"/>
      <c r="C864" s="34"/>
      <c r="D864" s="34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4"/>
      <c r="C865" s="34"/>
      <c r="D865" s="34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4"/>
      <c r="C866" s="34"/>
      <c r="D866" s="34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4"/>
      <c r="C867" s="34"/>
      <c r="D867" s="34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4"/>
      <c r="C868" s="34"/>
      <c r="D868" s="34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4"/>
      <c r="C869" s="34"/>
      <c r="D869" s="34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4"/>
      <c r="C870" s="34"/>
      <c r="D870" s="34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4"/>
      <c r="C871" s="34"/>
      <c r="D871" s="34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4"/>
      <c r="C872" s="34"/>
      <c r="D872" s="34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4"/>
      <c r="C873" s="34"/>
      <c r="D873" s="34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4"/>
      <c r="C874" s="34"/>
      <c r="D874" s="34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4"/>
      <c r="C875" s="34"/>
      <c r="D875" s="34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4"/>
      <c r="C876" s="34"/>
      <c r="D876" s="34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4"/>
      <c r="C877" s="34"/>
      <c r="D877" s="34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4"/>
      <c r="C878" s="34"/>
      <c r="D878" s="34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4"/>
      <c r="C879" s="34"/>
      <c r="D879" s="34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4"/>
      <c r="C880" s="34"/>
      <c r="D880" s="34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4"/>
      <c r="C881" s="34"/>
      <c r="D881" s="34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4"/>
      <c r="C882" s="34"/>
      <c r="D882" s="34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4"/>
      <c r="C883" s="34"/>
      <c r="D883" s="34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4"/>
      <c r="C884" s="34"/>
      <c r="D884" s="34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4"/>
      <c r="C885" s="34"/>
      <c r="D885" s="34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4"/>
      <c r="C886" s="34"/>
      <c r="D886" s="34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4"/>
      <c r="C887" s="34"/>
      <c r="D887" s="34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4"/>
      <c r="C888" s="34"/>
      <c r="D888" s="34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4"/>
      <c r="C889" s="34"/>
      <c r="D889" s="34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4"/>
      <c r="C890" s="34"/>
      <c r="D890" s="34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4"/>
      <c r="C891" s="34"/>
      <c r="D891" s="34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4"/>
      <c r="C892" s="34"/>
      <c r="D892" s="34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4"/>
      <c r="C893" s="34"/>
      <c r="D893" s="34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4"/>
      <c r="C894" s="34"/>
      <c r="D894" s="34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4"/>
      <c r="C895" s="34"/>
      <c r="D895" s="34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4"/>
      <c r="C896" s="34"/>
      <c r="D896" s="34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4"/>
      <c r="C897" s="34"/>
      <c r="D897" s="34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4"/>
      <c r="C898" s="34"/>
      <c r="D898" s="34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4"/>
      <c r="C899" s="34"/>
      <c r="D899" s="34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4"/>
      <c r="C900" s="34"/>
      <c r="D900" s="34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4"/>
      <c r="C901" s="34"/>
      <c r="D901" s="34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4"/>
      <c r="C902" s="34"/>
      <c r="D902" s="34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4"/>
      <c r="C903" s="34"/>
      <c r="D903" s="34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4"/>
      <c r="C904" s="34"/>
      <c r="D904" s="34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4"/>
      <c r="C905" s="34"/>
      <c r="D905" s="34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4"/>
      <c r="C906" s="34"/>
      <c r="D906" s="34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4"/>
      <c r="C907" s="34"/>
      <c r="D907" s="34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4"/>
      <c r="C908" s="34"/>
      <c r="D908" s="34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4"/>
      <c r="C909" s="34"/>
      <c r="D909" s="34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4"/>
      <c r="C910" s="34"/>
      <c r="D910" s="34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4"/>
      <c r="C911" s="34"/>
      <c r="D911" s="34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4"/>
      <c r="C912" s="34"/>
      <c r="D912" s="34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4"/>
      <c r="C913" s="34"/>
      <c r="D913" s="34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4"/>
      <c r="C914" s="34"/>
      <c r="D914" s="34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4"/>
      <c r="C915" s="34"/>
      <c r="D915" s="34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4"/>
      <c r="C916" s="34"/>
      <c r="D916" s="34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4"/>
      <c r="C917" s="34"/>
      <c r="D917" s="34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4"/>
      <c r="C918" s="34"/>
      <c r="D918" s="34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4"/>
      <c r="C919" s="34"/>
      <c r="D919" s="34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4"/>
      <c r="C920" s="34"/>
      <c r="D920" s="34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4"/>
      <c r="C921" s="34"/>
      <c r="D921" s="34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4"/>
      <c r="C922" s="34"/>
      <c r="D922" s="34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4"/>
      <c r="C923" s="34"/>
      <c r="D923" s="34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4"/>
      <c r="C924" s="34"/>
      <c r="D924" s="34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4"/>
      <c r="C925" s="34"/>
      <c r="D925" s="34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4"/>
      <c r="C926" s="34"/>
      <c r="D926" s="34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4"/>
      <c r="C927" s="34"/>
      <c r="D927" s="34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4"/>
      <c r="C928" s="34"/>
      <c r="D928" s="34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4"/>
      <c r="C929" s="34"/>
      <c r="D929" s="34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4"/>
      <c r="C930" s="34"/>
      <c r="D930" s="34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4"/>
      <c r="C931" s="34"/>
      <c r="D931" s="34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4"/>
      <c r="C932" s="34"/>
      <c r="D932" s="34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4"/>
      <c r="C933" s="34"/>
      <c r="D933" s="34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4"/>
      <c r="C934" s="34"/>
      <c r="D934" s="34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4"/>
      <c r="C935" s="34"/>
      <c r="D935" s="34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4"/>
      <c r="C936" s="34"/>
      <c r="D936" s="34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4"/>
      <c r="C937" s="34"/>
      <c r="D937" s="34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4"/>
      <c r="C938" s="34"/>
      <c r="D938" s="34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4"/>
      <c r="C939" s="34"/>
      <c r="D939" s="34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4"/>
      <c r="C940" s="34"/>
      <c r="D940" s="34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4"/>
      <c r="C941" s="34"/>
      <c r="D941" s="34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4"/>
      <c r="C942" s="34"/>
      <c r="D942" s="34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4"/>
      <c r="C943" s="34"/>
      <c r="D943" s="34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4"/>
      <c r="C944" s="34"/>
      <c r="D944" s="34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4"/>
      <c r="C945" s="34"/>
      <c r="D945" s="34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4"/>
      <c r="C946" s="34"/>
      <c r="D946" s="34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4"/>
      <c r="C947" s="34"/>
      <c r="D947" s="34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4"/>
      <c r="C948" s="34"/>
      <c r="D948" s="34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4"/>
      <c r="C949" s="34"/>
      <c r="D949" s="34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4"/>
      <c r="C950" s="34"/>
      <c r="D950" s="34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4"/>
      <c r="C951" s="34"/>
      <c r="D951" s="34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4"/>
      <c r="C952" s="34"/>
      <c r="D952" s="34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4"/>
      <c r="C953" s="34"/>
      <c r="D953" s="34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4"/>
      <c r="C954" s="34"/>
      <c r="D954" s="34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4"/>
      <c r="C955" s="34"/>
      <c r="D955" s="34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4"/>
      <c r="C956" s="34"/>
      <c r="D956" s="34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4"/>
      <c r="C957" s="34"/>
      <c r="D957" s="34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4"/>
      <c r="C958" s="34"/>
      <c r="D958" s="34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4"/>
      <c r="C959" s="34"/>
      <c r="D959" s="34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4"/>
      <c r="C960" s="34"/>
      <c r="D960" s="34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4"/>
      <c r="C961" s="34"/>
      <c r="D961" s="34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4"/>
      <c r="C962" s="34"/>
      <c r="D962" s="34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4"/>
      <c r="C963" s="34"/>
      <c r="D963" s="34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4"/>
      <c r="C964" s="34"/>
      <c r="D964" s="34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4"/>
      <c r="C965" s="34"/>
      <c r="D965" s="34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4"/>
      <c r="C966" s="34"/>
      <c r="D966" s="34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4"/>
      <c r="C967" s="34"/>
      <c r="D967" s="34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4"/>
      <c r="C968" s="34"/>
      <c r="D968" s="34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4"/>
      <c r="C969" s="34"/>
      <c r="D969" s="34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4"/>
      <c r="C970" s="34"/>
      <c r="D970" s="34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4"/>
      <c r="C971" s="34"/>
      <c r="D971" s="34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4"/>
      <c r="C972" s="34"/>
      <c r="D972" s="34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4"/>
      <c r="C973" s="34"/>
      <c r="D973" s="34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4"/>
      <c r="C974" s="34"/>
      <c r="D974" s="34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4"/>
      <c r="C975" s="34"/>
      <c r="D975" s="34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4"/>
      <c r="C976" s="34"/>
      <c r="D976" s="34"/>
      <c r="E976" s="34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4"/>
      <c r="C977" s="34"/>
      <c r="D977" s="34"/>
      <c r="E977" s="34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4"/>
      <c r="C978" s="34"/>
      <c r="D978" s="34"/>
      <c r="E978" s="34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4"/>
      <c r="C979" s="34"/>
      <c r="D979" s="34"/>
      <c r="E979" s="34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4"/>
      <c r="C980" s="34"/>
      <c r="D980" s="34"/>
      <c r="E980" s="34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4"/>
      <c r="C981" s="34"/>
      <c r="D981" s="34"/>
      <c r="E981" s="34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4"/>
      <c r="C982" s="34"/>
      <c r="D982" s="34"/>
      <c r="E982" s="34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4"/>
      <c r="C983" s="34"/>
      <c r="D983" s="34"/>
      <c r="E983" s="34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4"/>
      <c r="C984" s="34"/>
      <c r="D984" s="34"/>
      <c r="E984" s="34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4"/>
      <c r="C985" s="34"/>
      <c r="D985" s="34"/>
      <c r="E985" s="34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4"/>
      <c r="C986" s="34"/>
      <c r="D986" s="34"/>
      <c r="E986" s="34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4"/>
      <c r="C987" s="34"/>
      <c r="D987" s="34"/>
      <c r="E987" s="34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4"/>
      <c r="C988" s="34"/>
      <c r="D988" s="34"/>
      <c r="E988" s="34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4"/>
      <c r="C989" s="34"/>
      <c r="D989" s="34"/>
      <c r="E989" s="34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4"/>
      <c r="C990" s="34"/>
      <c r="D990" s="34"/>
      <c r="E990" s="34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4"/>
      <c r="C991" s="34"/>
      <c r="D991" s="34"/>
      <c r="E991" s="34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4"/>
      <c r="C992" s="34"/>
      <c r="D992" s="34"/>
      <c r="E992" s="34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4"/>
      <c r="C993" s="34"/>
      <c r="D993" s="34"/>
      <c r="E993" s="34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4"/>
      <c r="C994" s="34"/>
      <c r="D994" s="34"/>
      <c r="E994" s="34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4"/>
      <c r="C995" s="34"/>
      <c r="D995" s="34"/>
      <c r="E995" s="34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4"/>
      <c r="C996" s="34"/>
      <c r="D996" s="34"/>
      <c r="E996" s="34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4"/>
      <c r="C997" s="34"/>
      <c r="D997" s="34"/>
      <c r="E997" s="34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" customHeight="1">
      <c r="A998" s="33"/>
      <c r="B998" s="34"/>
      <c r="C998" s="34"/>
      <c r="D998" s="34"/>
      <c r="E998" s="34"/>
      <c r="F998" s="33"/>
      <c r="G998" s="33"/>
    </row>
    <row r="999" spans="1:26" ht="15" customHeight="1">
      <c r="A999" s="33"/>
      <c r="B999" s="34"/>
      <c r="C999" s="34"/>
      <c r="D999" s="34"/>
      <c r="E999" s="34"/>
      <c r="F999" s="33"/>
      <c r="G999" s="33"/>
    </row>
    <row r="1000" spans="1:26" ht="15" customHeight="1">
      <c r="A1000" s="33"/>
      <c r="B1000" s="34"/>
      <c r="C1000" s="34"/>
      <c r="D1000" s="34"/>
      <c r="E1000" s="34"/>
      <c r="F1000" s="33"/>
      <c r="G1000" s="33"/>
    </row>
  </sheetData>
  <mergeCells count="24">
    <mergeCell ref="E102:F102"/>
    <mergeCell ref="A7:G7"/>
    <mergeCell ref="A8:G9"/>
    <mergeCell ref="E2:G2"/>
    <mergeCell ref="E3:G3"/>
    <mergeCell ref="A5:G6"/>
    <mergeCell ref="A10:G10"/>
    <mergeCell ref="A11:G11"/>
    <mergeCell ref="A12:E12"/>
    <mergeCell ref="A13:G13"/>
    <mergeCell ref="A14:G14"/>
    <mergeCell ref="A16:G16"/>
    <mergeCell ref="A17:G17"/>
    <mergeCell ref="D18:G18"/>
    <mergeCell ref="B19:D19"/>
    <mergeCell ref="C47:D47"/>
    <mergeCell ref="E98:F98"/>
    <mergeCell ref="E100:F100"/>
    <mergeCell ref="E101:F101"/>
    <mergeCell ref="C53:D53"/>
    <mergeCell ref="B62:D62"/>
    <mergeCell ref="B94:D94"/>
    <mergeCell ref="E96:F96"/>
    <mergeCell ref="E97:F97"/>
  </mergeCells>
  <printOptions horizontalCentered="1"/>
  <pageMargins left="0.25" right="0.25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view="pageBreakPreview" zoomScale="115" zoomScaleNormal="100" zoomScaleSheetLayoutView="115" workbookViewId="0">
      <selection activeCell="A15" sqref="A15:I15"/>
    </sheetView>
  </sheetViews>
  <sheetFormatPr defaultColWidth="14.42578125" defaultRowHeight="15" customHeight="1"/>
  <cols>
    <col min="1" max="1" width="8" customWidth="1"/>
    <col min="2" max="2" width="1.5703125" hidden="1" customWidth="1"/>
    <col min="3" max="3" width="30.28515625" customWidth="1"/>
    <col min="4" max="4" width="18.28515625" customWidth="1"/>
    <col min="5" max="5" width="9.28515625" hidden="1" customWidth="1"/>
    <col min="6" max="6" width="11.7109375" customWidth="1"/>
    <col min="7" max="7" width="10.42578125" customWidth="1"/>
    <col min="8" max="8" width="13.7109375" customWidth="1"/>
    <col min="9" max="9" width="14.140625" customWidth="1"/>
    <col min="10" max="26" width="9.28515625" customWidth="1"/>
  </cols>
  <sheetData>
    <row r="1" spans="1:26" ht="12.75" customHeight="1">
      <c r="A1" s="90"/>
      <c r="B1" s="90"/>
      <c r="C1" s="90"/>
      <c r="D1" s="90"/>
      <c r="E1" s="90"/>
      <c r="F1" s="90"/>
      <c r="G1" s="91"/>
      <c r="H1" s="9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/>
      <c r="B2" s="90"/>
      <c r="C2" s="90"/>
      <c r="D2" s="104"/>
      <c r="E2" s="90"/>
      <c r="F2" s="90"/>
      <c r="G2" s="1" t="s">
        <v>152</v>
      </c>
      <c r="H2" s="92"/>
      <c r="I2" s="92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1" t="s">
        <v>4</v>
      </c>
      <c r="H3" s="92"/>
      <c r="I3" s="92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4.25" customHeight="1">
      <c r="A5" s="268" t="s">
        <v>181</v>
      </c>
      <c r="B5" s="226"/>
      <c r="C5" s="226"/>
      <c r="D5" s="226"/>
      <c r="E5" s="226"/>
      <c r="F5" s="226"/>
      <c r="G5" s="226"/>
      <c r="H5" s="226"/>
      <c r="I5" s="226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226"/>
      <c r="B6" s="226"/>
      <c r="C6" s="226"/>
      <c r="D6" s="226"/>
      <c r="E6" s="226"/>
      <c r="F6" s="226"/>
      <c r="G6" s="226"/>
      <c r="H6" s="226"/>
      <c r="I6" s="226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2.75" customHeight="1">
      <c r="A7" s="269" t="s">
        <v>435</v>
      </c>
      <c r="B7" s="270"/>
      <c r="C7" s="270"/>
      <c r="D7" s="270"/>
      <c r="E7" s="270"/>
      <c r="F7" s="270"/>
      <c r="G7" s="270"/>
      <c r="H7" s="270"/>
      <c r="I7" s="27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2.75" customHeight="1">
      <c r="A8" s="271" t="s">
        <v>30</v>
      </c>
      <c r="B8" s="226"/>
      <c r="C8" s="226"/>
      <c r="D8" s="226"/>
      <c r="E8" s="226"/>
      <c r="F8" s="226"/>
      <c r="G8" s="226"/>
      <c r="H8" s="226"/>
      <c r="I8" s="226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2.75" customHeight="1">
      <c r="A9" s="272" t="s">
        <v>442</v>
      </c>
      <c r="B9" s="270"/>
      <c r="C9" s="270"/>
      <c r="D9" s="270"/>
      <c r="E9" s="270"/>
      <c r="F9" s="270"/>
      <c r="G9" s="270"/>
      <c r="H9" s="270"/>
      <c r="I9" s="27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2.75" customHeight="1">
      <c r="A10" s="271" t="s">
        <v>182</v>
      </c>
      <c r="B10" s="226"/>
      <c r="C10" s="226"/>
      <c r="D10" s="226"/>
      <c r="E10" s="226"/>
      <c r="F10" s="226"/>
      <c r="G10" s="226"/>
      <c r="H10" s="226"/>
      <c r="I10" s="226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2.75" customHeight="1">
      <c r="A11" s="271" t="s">
        <v>183</v>
      </c>
      <c r="B11" s="226"/>
      <c r="C11" s="226"/>
      <c r="D11" s="226"/>
      <c r="E11" s="226"/>
      <c r="F11" s="226"/>
      <c r="G11" s="226"/>
      <c r="H11" s="226"/>
      <c r="I11" s="226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2.75" customHeight="1">
      <c r="A12" s="273"/>
      <c r="B12" s="226"/>
      <c r="C12" s="226"/>
      <c r="D12" s="226"/>
      <c r="E12" s="226"/>
      <c r="F12" s="226"/>
      <c r="G12" s="226"/>
      <c r="H12" s="226"/>
      <c r="I12" s="226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2.75" customHeight="1">
      <c r="A13" s="274" t="s">
        <v>153</v>
      </c>
      <c r="B13" s="226"/>
      <c r="C13" s="226"/>
      <c r="D13" s="226"/>
      <c r="E13" s="226"/>
      <c r="F13" s="226"/>
      <c r="G13" s="226"/>
      <c r="H13" s="226"/>
      <c r="I13" s="226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2.75" customHeight="1">
      <c r="A14" s="271"/>
      <c r="B14" s="226"/>
      <c r="C14" s="226"/>
      <c r="D14" s="226"/>
      <c r="E14" s="226"/>
      <c r="F14" s="226"/>
      <c r="G14" s="226"/>
      <c r="H14" s="226"/>
      <c r="I14" s="226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2.75" customHeight="1">
      <c r="A15" s="274" t="s">
        <v>464</v>
      </c>
      <c r="B15" s="226"/>
      <c r="C15" s="226"/>
      <c r="D15" s="226"/>
      <c r="E15" s="226"/>
      <c r="F15" s="226"/>
      <c r="G15" s="226"/>
      <c r="H15" s="226"/>
      <c r="I15" s="226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9.75" customHeight="1">
      <c r="A16" s="93"/>
      <c r="B16" s="105"/>
      <c r="C16" s="105"/>
      <c r="D16" s="105"/>
      <c r="E16" s="105"/>
      <c r="F16" s="105"/>
      <c r="G16" s="105"/>
      <c r="H16" s="105"/>
      <c r="I16" s="105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2.75" customHeight="1">
      <c r="A17" s="271" t="s">
        <v>467</v>
      </c>
      <c r="B17" s="226"/>
      <c r="C17" s="226"/>
      <c r="D17" s="226"/>
      <c r="E17" s="226"/>
      <c r="F17" s="226"/>
      <c r="G17" s="226"/>
      <c r="H17" s="226"/>
      <c r="I17" s="226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2.75" customHeight="1">
      <c r="A18" s="271" t="s">
        <v>32</v>
      </c>
      <c r="B18" s="226"/>
      <c r="C18" s="226"/>
      <c r="D18" s="226"/>
      <c r="E18" s="226"/>
      <c r="F18" s="226"/>
      <c r="G18" s="226"/>
      <c r="H18" s="226"/>
      <c r="I18" s="226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2.75" customHeight="1">
      <c r="A19" s="275" t="s">
        <v>441</v>
      </c>
      <c r="B19" s="226"/>
      <c r="C19" s="226"/>
      <c r="D19" s="226"/>
      <c r="E19" s="226"/>
      <c r="F19" s="226"/>
      <c r="G19" s="226"/>
      <c r="H19" s="226"/>
      <c r="I19" s="226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57" customHeight="1">
      <c r="A20" s="265" t="s">
        <v>0</v>
      </c>
      <c r="B20" s="230"/>
      <c r="C20" s="265" t="s">
        <v>33</v>
      </c>
      <c r="D20" s="232"/>
      <c r="E20" s="232"/>
      <c r="F20" s="230"/>
      <c r="G20" s="94" t="s">
        <v>154</v>
      </c>
      <c r="H20" s="94" t="s">
        <v>155</v>
      </c>
      <c r="I20" s="94" t="s">
        <v>156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99" t="s">
        <v>37</v>
      </c>
      <c r="B21" s="98" t="s">
        <v>157</v>
      </c>
      <c r="C21" s="261" t="s">
        <v>157</v>
      </c>
      <c r="D21" s="232"/>
      <c r="E21" s="232"/>
      <c r="F21" s="230"/>
      <c r="G21" s="98"/>
      <c r="H21" s="202">
        <f>SUM(H22+H28)</f>
        <v>464405.36</v>
      </c>
      <c r="I21" s="203">
        <v>439057.6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2.75" customHeight="1">
      <c r="A22" s="96" t="s">
        <v>39</v>
      </c>
      <c r="B22" s="106" t="s">
        <v>158</v>
      </c>
      <c r="C22" s="263" t="s">
        <v>158</v>
      </c>
      <c r="D22" s="232"/>
      <c r="E22" s="232"/>
      <c r="F22" s="230"/>
      <c r="G22" s="219" t="s">
        <v>457</v>
      </c>
      <c r="H22" s="202">
        <f>SUM(H23+H24+H25+H26)</f>
        <v>71792.47</v>
      </c>
      <c r="I22" s="203">
        <v>72044.52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2.75" customHeight="1">
      <c r="A23" s="96" t="s">
        <v>184</v>
      </c>
      <c r="B23" s="106" t="s">
        <v>72</v>
      </c>
      <c r="C23" s="263" t="s">
        <v>72</v>
      </c>
      <c r="D23" s="232"/>
      <c r="E23" s="232"/>
      <c r="F23" s="230"/>
      <c r="G23" s="219"/>
      <c r="H23" s="224">
        <v>4716.66</v>
      </c>
      <c r="I23" s="207">
        <v>4526.95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2.75" customHeight="1">
      <c r="A24" s="96" t="s">
        <v>185</v>
      </c>
      <c r="B24" s="95" t="s">
        <v>186</v>
      </c>
      <c r="C24" s="264" t="s">
        <v>186</v>
      </c>
      <c r="D24" s="232"/>
      <c r="E24" s="232"/>
      <c r="F24" s="230"/>
      <c r="G24" s="220"/>
      <c r="H24" s="95"/>
      <c r="I24" s="96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2.75" customHeight="1">
      <c r="A25" s="96" t="s">
        <v>187</v>
      </c>
      <c r="B25" s="106" t="s">
        <v>188</v>
      </c>
      <c r="C25" s="264" t="s">
        <v>188</v>
      </c>
      <c r="D25" s="232"/>
      <c r="E25" s="232"/>
      <c r="F25" s="230"/>
      <c r="G25" s="219"/>
      <c r="H25" s="204">
        <v>1945.65</v>
      </c>
      <c r="I25" s="207">
        <v>783.07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2.75" customHeight="1">
      <c r="A26" s="96" t="s">
        <v>189</v>
      </c>
      <c r="B26" s="95" t="s">
        <v>190</v>
      </c>
      <c r="C26" s="264" t="s">
        <v>190</v>
      </c>
      <c r="D26" s="232"/>
      <c r="E26" s="232"/>
      <c r="F26" s="230"/>
      <c r="G26" s="220"/>
      <c r="H26" s="204">
        <v>65130.16</v>
      </c>
      <c r="I26" s="207">
        <v>66734.5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2.75" customHeight="1">
      <c r="A27" s="96" t="s">
        <v>41</v>
      </c>
      <c r="B27" s="106" t="s">
        <v>159</v>
      </c>
      <c r="C27" s="264" t="s">
        <v>159</v>
      </c>
      <c r="D27" s="232"/>
      <c r="E27" s="232"/>
      <c r="F27" s="230"/>
      <c r="G27" s="219"/>
      <c r="H27" s="98"/>
      <c r="I27" s="9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2.75" customHeight="1">
      <c r="A28" s="96" t="s">
        <v>43</v>
      </c>
      <c r="B28" s="106" t="s">
        <v>160</v>
      </c>
      <c r="C28" s="264" t="s">
        <v>160</v>
      </c>
      <c r="D28" s="232"/>
      <c r="E28" s="232"/>
      <c r="F28" s="230"/>
      <c r="G28" s="219" t="s">
        <v>458</v>
      </c>
      <c r="H28" s="202">
        <v>392612.89</v>
      </c>
      <c r="I28" s="203">
        <v>367013.08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2.75" customHeight="1">
      <c r="A29" s="96" t="s">
        <v>161</v>
      </c>
      <c r="B29" s="95" t="s">
        <v>162</v>
      </c>
      <c r="C29" s="264" t="s">
        <v>162</v>
      </c>
      <c r="D29" s="232"/>
      <c r="E29" s="232"/>
      <c r="F29" s="230"/>
      <c r="G29" s="220"/>
      <c r="H29" s="204">
        <v>392612.89</v>
      </c>
      <c r="I29" s="207">
        <v>367013.08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2.75" customHeight="1">
      <c r="A30" s="96" t="s">
        <v>163</v>
      </c>
      <c r="B30" s="95" t="s">
        <v>164</v>
      </c>
      <c r="C30" s="264" t="s">
        <v>164</v>
      </c>
      <c r="D30" s="232"/>
      <c r="E30" s="232"/>
      <c r="F30" s="230"/>
      <c r="G30" s="220"/>
      <c r="H30" s="98"/>
      <c r="I30" s="9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2.75" customHeight="1">
      <c r="A31" s="99" t="s">
        <v>46</v>
      </c>
      <c r="B31" s="98" t="s">
        <v>165</v>
      </c>
      <c r="C31" s="261" t="s">
        <v>165</v>
      </c>
      <c r="D31" s="232"/>
      <c r="E31" s="232"/>
      <c r="F31" s="230"/>
      <c r="G31" s="220" t="s">
        <v>459</v>
      </c>
      <c r="H31" s="202">
        <f>SUM(H32+H33+H34+H35+H36+H37+H38+H39+H40+H41+H42+H43+H44+H45)</f>
        <v>-505414.49999999988</v>
      </c>
      <c r="I31" s="203">
        <v>-440366.58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2.75" customHeight="1">
      <c r="A32" s="96" t="s">
        <v>39</v>
      </c>
      <c r="B32" s="106" t="s">
        <v>191</v>
      </c>
      <c r="C32" s="264" t="s">
        <v>192</v>
      </c>
      <c r="D32" s="232"/>
      <c r="E32" s="232"/>
      <c r="F32" s="230"/>
      <c r="G32" s="219"/>
      <c r="H32" s="204">
        <v>-306574.24</v>
      </c>
      <c r="I32" s="207">
        <v>-261174.39999999999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2.75" customHeight="1">
      <c r="A33" s="96" t="s">
        <v>41</v>
      </c>
      <c r="B33" s="106" t="s">
        <v>193</v>
      </c>
      <c r="C33" s="264" t="s">
        <v>194</v>
      </c>
      <c r="D33" s="232"/>
      <c r="E33" s="232"/>
      <c r="F33" s="230"/>
      <c r="G33" s="219"/>
      <c r="H33" s="204">
        <v>-10482.870000000001</v>
      </c>
      <c r="I33" s="207">
        <v>-8442.9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2.75" customHeight="1">
      <c r="A34" s="96" t="s">
        <v>43</v>
      </c>
      <c r="B34" s="106" t="s">
        <v>195</v>
      </c>
      <c r="C34" s="264" t="s">
        <v>196</v>
      </c>
      <c r="D34" s="232"/>
      <c r="E34" s="232"/>
      <c r="F34" s="230"/>
      <c r="G34" s="219"/>
      <c r="H34" s="204">
        <v>-13400.22</v>
      </c>
      <c r="I34" s="207">
        <v>-13929.96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2.75" customHeight="1">
      <c r="A35" s="96" t="s">
        <v>45</v>
      </c>
      <c r="B35" s="106" t="s">
        <v>197</v>
      </c>
      <c r="C35" s="263" t="s">
        <v>198</v>
      </c>
      <c r="D35" s="232"/>
      <c r="E35" s="232"/>
      <c r="F35" s="230"/>
      <c r="G35" s="219"/>
      <c r="H35" s="95"/>
      <c r="I35" s="96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2.75" customHeight="1">
      <c r="A36" s="96" t="s">
        <v>67</v>
      </c>
      <c r="B36" s="106" t="s">
        <v>199</v>
      </c>
      <c r="C36" s="263" t="s">
        <v>200</v>
      </c>
      <c r="D36" s="232"/>
      <c r="E36" s="232"/>
      <c r="F36" s="230"/>
      <c r="G36" s="219"/>
      <c r="H36" s="204">
        <v>-2250.9899999999998</v>
      </c>
      <c r="I36" s="207">
        <v>-1481.66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.75" customHeight="1">
      <c r="A37" s="96" t="s">
        <v>201</v>
      </c>
      <c r="B37" s="106" t="s">
        <v>202</v>
      </c>
      <c r="C37" s="263" t="s">
        <v>203</v>
      </c>
      <c r="D37" s="232"/>
      <c r="E37" s="232"/>
      <c r="F37" s="230"/>
      <c r="G37" s="219"/>
      <c r="H37" s="204">
        <v>-259</v>
      </c>
      <c r="I37" s="196">
        <v>-210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2.75" customHeight="1">
      <c r="A38" s="96" t="s">
        <v>204</v>
      </c>
      <c r="B38" s="106" t="s">
        <v>205</v>
      </c>
      <c r="C38" s="263" t="s">
        <v>206</v>
      </c>
      <c r="D38" s="232"/>
      <c r="E38" s="232"/>
      <c r="F38" s="230"/>
      <c r="G38" s="219"/>
      <c r="H38" s="204">
        <v>-4122.0600000000004</v>
      </c>
      <c r="I38" s="204">
        <v>-3260.47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2.75" customHeight="1">
      <c r="A39" s="96" t="s">
        <v>207</v>
      </c>
      <c r="B39" s="106" t="s">
        <v>166</v>
      </c>
      <c r="C39" s="264" t="s">
        <v>166</v>
      </c>
      <c r="D39" s="232"/>
      <c r="E39" s="232"/>
      <c r="F39" s="230"/>
      <c r="G39" s="219"/>
      <c r="H39" s="95"/>
      <c r="I39" s="95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2.75" customHeight="1">
      <c r="A40" s="96" t="s">
        <v>208</v>
      </c>
      <c r="B40" s="106" t="s">
        <v>209</v>
      </c>
      <c r="C40" s="263" t="s">
        <v>209</v>
      </c>
      <c r="D40" s="232"/>
      <c r="E40" s="232"/>
      <c r="F40" s="230"/>
      <c r="G40" s="219"/>
      <c r="H40" s="204">
        <v>-82897.98</v>
      </c>
      <c r="I40" s="204">
        <v>-87855.42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5.75" customHeight="1">
      <c r="A41" s="96" t="s">
        <v>210</v>
      </c>
      <c r="B41" s="106" t="s">
        <v>211</v>
      </c>
      <c r="C41" s="264" t="s">
        <v>167</v>
      </c>
      <c r="D41" s="232"/>
      <c r="E41" s="232"/>
      <c r="F41" s="230"/>
      <c r="G41" s="219"/>
      <c r="H41" s="95"/>
      <c r="I41" s="95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5.75" customHeight="1">
      <c r="A42" s="96" t="s">
        <v>212</v>
      </c>
      <c r="B42" s="106" t="s">
        <v>213</v>
      </c>
      <c r="C42" s="264" t="s">
        <v>214</v>
      </c>
      <c r="D42" s="232"/>
      <c r="E42" s="232"/>
      <c r="F42" s="230"/>
      <c r="G42" s="219"/>
      <c r="H42" s="204">
        <v>-2178</v>
      </c>
      <c r="I42" s="204">
        <v>-2178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2.75" customHeight="1">
      <c r="A43" s="96" t="s">
        <v>215</v>
      </c>
      <c r="B43" s="106" t="s">
        <v>216</v>
      </c>
      <c r="C43" s="264" t="s">
        <v>168</v>
      </c>
      <c r="D43" s="232"/>
      <c r="E43" s="232"/>
      <c r="F43" s="230"/>
      <c r="G43" s="219"/>
      <c r="H43" s="95"/>
      <c r="I43" s="95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2.75" customHeight="1">
      <c r="A44" s="96" t="s">
        <v>217</v>
      </c>
      <c r="B44" s="106" t="s">
        <v>218</v>
      </c>
      <c r="C44" s="264" t="s">
        <v>219</v>
      </c>
      <c r="D44" s="232"/>
      <c r="E44" s="232"/>
      <c r="F44" s="230"/>
      <c r="G44" s="219"/>
      <c r="H44" s="204">
        <v>-81580.53</v>
      </c>
      <c r="I44" s="204">
        <v>-59457.98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2.75" customHeight="1">
      <c r="A45" s="96" t="s">
        <v>220</v>
      </c>
      <c r="B45" s="106" t="s">
        <v>221</v>
      </c>
      <c r="C45" s="258" t="s">
        <v>169</v>
      </c>
      <c r="D45" s="232"/>
      <c r="E45" s="232"/>
      <c r="F45" s="230"/>
      <c r="G45" s="219"/>
      <c r="H45" s="205">
        <v>-1668.61</v>
      </c>
      <c r="I45" s="205">
        <v>-2375.79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2.75" customHeight="1">
      <c r="A46" s="98" t="s">
        <v>47</v>
      </c>
      <c r="B46" s="100" t="s">
        <v>170</v>
      </c>
      <c r="C46" s="259" t="s">
        <v>170</v>
      </c>
      <c r="D46" s="232"/>
      <c r="E46" s="232"/>
      <c r="F46" s="230"/>
      <c r="G46" s="221"/>
      <c r="H46" s="206">
        <f>SUM(H21+H31)</f>
        <v>-41009.139999999898</v>
      </c>
      <c r="I46" s="206">
        <v>-1308.98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2.75" customHeight="1">
      <c r="A47" s="98" t="s">
        <v>70</v>
      </c>
      <c r="B47" s="98" t="s">
        <v>171</v>
      </c>
      <c r="C47" s="262" t="s">
        <v>171</v>
      </c>
      <c r="D47" s="232"/>
      <c r="E47" s="232"/>
      <c r="F47" s="230"/>
      <c r="G47" s="222"/>
      <c r="H47" s="108"/>
      <c r="I47" s="108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2.75" customHeight="1">
      <c r="A48" s="95" t="s">
        <v>151</v>
      </c>
      <c r="B48" s="106" t="s">
        <v>222</v>
      </c>
      <c r="C48" s="258" t="s">
        <v>172</v>
      </c>
      <c r="D48" s="232"/>
      <c r="E48" s="232"/>
      <c r="F48" s="230"/>
      <c r="G48" s="223"/>
      <c r="H48" s="107"/>
      <c r="I48" s="107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2.75" customHeight="1">
      <c r="A49" s="95" t="s">
        <v>41</v>
      </c>
      <c r="B49" s="106" t="s">
        <v>173</v>
      </c>
      <c r="C49" s="258" t="s">
        <v>173</v>
      </c>
      <c r="D49" s="232"/>
      <c r="E49" s="232"/>
      <c r="F49" s="230"/>
      <c r="G49" s="223"/>
      <c r="H49" s="107"/>
      <c r="I49" s="107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2.75" customHeight="1">
      <c r="A50" s="95" t="s">
        <v>223</v>
      </c>
      <c r="B50" s="106" t="s">
        <v>224</v>
      </c>
      <c r="C50" s="258" t="s">
        <v>174</v>
      </c>
      <c r="D50" s="232"/>
      <c r="E50" s="232"/>
      <c r="F50" s="230"/>
      <c r="G50" s="223"/>
      <c r="H50" s="107"/>
      <c r="I50" s="10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2.75" customHeight="1">
      <c r="A51" s="98" t="s">
        <v>77</v>
      </c>
      <c r="B51" s="100" t="s">
        <v>175</v>
      </c>
      <c r="C51" s="259" t="s">
        <v>175</v>
      </c>
      <c r="D51" s="232"/>
      <c r="E51" s="232"/>
      <c r="F51" s="230"/>
      <c r="G51" s="223" t="s">
        <v>460</v>
      </c>
      <c r="H51" s="206"/>
      <c r="I51" s="108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30" customHeight="1">
      <c r="A52" s="98" t="s">
        <v>106</v>
      </c>
      <c r="B52" s="100" t="s">
        <v>176</v>
      </c>
      <c r="C52" s="260" t="s">
        <v>176</v>
      </c>
      <c r="D52" s="232"/>
      <c r="E52" s="232"/>
      <c r="F52" s="230"/>
      <c r="G52" s="108"/>
      <c r="H52" s="108"/>
      <c r="I52" s="206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2.75" customHeight="1">
      <c r="A53" s="98" t="s">
        <v>148</v>
      </c>
      <c r="B53" s="100" t="s">
        <v>225</v>
      </c>
      <c r="C53" s="259" t="s">
        <v>225</v>
      </c>
      <c r="D53" s="232"/>
      <c r="E53" s="232"/>
      <c r="F53" s="230"/>
      <c r="G53" s="108"/>
      <c r="H53" s="108"/>
      <c r="I53" s="108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30" customHeight="1">
      <c r="A54" s="98" t="s">
        <v>178</v>
      </c>
      <c r="B54" s="98" t="s">
        <v>177</v>
      </c>
      <c r="C54" s="261" t="s">
        <v>177</v>
      </c>
      <c r="D54" s="232"/>
      <c r="E54" s="232"/>
      <c r="F54" s="230"/>
      <c r="G54" s="108"/>
      <c r="H54" s="206">
        <v>-41009.14</v>
      </c>
      <c r="I54" s="206">
        <v>-1308.98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98" t="s">
        <v>39</v>
      </c>
      <c r="B55" s="98" t="s">
        <v>179</v>
      </c>
      <c r="C55" s="262" t="s">
        <v>179</v>
      </c>
      <c r="D55" s="232"/>
      <c r="E55" s="232"/>
      <c r="F55" s="230"/>
      <c r="G55" s="108"/>
      <c r="H55" s="108"/>
      <c r="I55" s="108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98" t="s">
        <v>226</v>
      </c>
      <c r="B56" s="100" t="s">
        <v>180</v>
      </c>
      <c r="C56" s="259" t="s">
        <v>180</v>
      </c>
      <c r="D56" s="232"/>
      <c r="E56" s="232"/>
      <c r="F56" s="230"/>
      <c r="G56" s="108"/>
      <c r="H56" s="206">
        <v>-41009.14</v>
      </c>
      <c r="I56" s="206">
        <v>-1308.98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2.75" customHeight="1">
      <c r="A57" s="95" t="s">
        <v>39</v>
      </c>
      <c r="B57" s="106" t="s">
        <v>227</v>
      </c>
      <c r="C57" s="258" t="s">
        <v>227</v>
      </c>
      <c r="D57" s="232"/>
      <c r="E57" s="232"/>
      <c r="F57" s="230"/>
      <c r="G57" s="107"/>
      <c r="H57" s="107"/>
      <c r="I57" s="10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2.75" customHeight="1">
      <c r="A58" s="95" t="s">
        <v>41</v>
      </c>
      <c r="B58" s="106" t="s">
        <v>228</v>
      </c>
      <c r="C58" s="258" t="s">
        <v>228</v>
      </c>
      <c r="D58" s="232"/>
      <c r="E58" s="232"/>
      <c r="F58" s="230"/>
      <c r="G58" s="107"/>
      <c r="H58" s="107"/>
      <c r="I58" s="10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3"/>
      <c r="B59" s="3"/>
      <c r="C59" s="3"/>
      <c r="D59" s="3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5" customHeight="1">
      <c r="A60" s="276" t="s">
        <v>437</v>
      </c>
      <c r="B60" s="228"/>
      <c r="C60" s="228"/>
      <c r="D60" s="228"/>
      <c r="E60" s="228"/>
      <c r="F60" s="228"/>
      <c r="G60" s="101" t="s">
        <v>229</v>
      </c>
      <c r="H60" s="266" t="s">
        <v>438</v>
      </c>
      <c r="I60" s="228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5" customHeight="1">
      <c r="A61" s="277" t="s">
        <v>230</v>
      </c>
      <c r="B61" s="226"/>
      <c r="C61" s="226"/>
      <c r="D61" s="226"/>
      <c r="E61" s="226"/>
      <c r="F61" s="226"/>
      <c r="G61" s="103" t="s">
        <v>231</v>
      </c>
      <c r="H61" s="267" t="s">
        <v>113</v>
      </c>
      <c r="I61" s="226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7.5" customHeight="1">
      <c r="A62" s="102"/>
      <c r="B62" s="102"/>
      <c r="C62" s="102"/>
      <c r="D62" s="102"/>
      <c r="E62" s="102"/>
      <c r="F62" s="102"/>
      <c r="G62" s="102"/>
      <c r="H62" s="103"/>
      <c r="I62" s="103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2.75" customHeight="1">
      <c r="A63" s="278" t="s">
        <v>439</v>
      </c>
      <c r="B63" s="279"/>
      <c r="C63" s="279"/>
      <c r="D63" s="279"/>
      <c r="E63" s="279"/>
      <c r="F63" s="279"/>
      <c r="G63" s="30" t="s">
        <v>232</v>
      </c>
      <c r="H63" s="280" t="s">
        <v>440</v>
      </c>
      <c r="I63" s="279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277" t="s">
        <v>233</v>
      </c>
      <c r="B64" s="226"/>
      <c r="C64" s="226"/>
      <c r="D64" s="226"/>
      <c r="E64" s="226"/>
      <c r="F64" s="226"/>
      <c r="G64" s="103" t="s">
        <v>234</v>
      </c>
      <c r="H64" s="267" t="s">
        <v>113</v>
      </c>
      <c r="I64" s="226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12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2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2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2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2.7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2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2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2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2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2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2.7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2.7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2.7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2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2.7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2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2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2.7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2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2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2.7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2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12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12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2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12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12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2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12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12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12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12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12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12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12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12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12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12.7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12.7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12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12.7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2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12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12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12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12.7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12.7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12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12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12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12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12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12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12.7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12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12.7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12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12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12.7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12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12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12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2.7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2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12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12.7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12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12.7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12.7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12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12.7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12.7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12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12.7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12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12.7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12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12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12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12.7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12.7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12.7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12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12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12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12.7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12.7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2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2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2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12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12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12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12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12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12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12.7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12.7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12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12.7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12.7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12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12.7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12.7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12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12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12.7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12.7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12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12.7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12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12.7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12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12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12.7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12.7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12.7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12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12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12.7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12.7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12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12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12.7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12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12.7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12.7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12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12.7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12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12.7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12.7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12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12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12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12.7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12.7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12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12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12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12.7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12.7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12.7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12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12.75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12.7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12.75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12.75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12.7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12.75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12.75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12.75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12.7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12.75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12.7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12.7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12.7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12.7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12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12.7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12.7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12.7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12.7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12.7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12.7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12.7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12.7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12.7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12.7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12.7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12.7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12.7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12.7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12.7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12.75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12.7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12.75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12.75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12.7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12.75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12.7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12.75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12.75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12.7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12.75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12.7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12.75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12.75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12.7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12.75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12.7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12.7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12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12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12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12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12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12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12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12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12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12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12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12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12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12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12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12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12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12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12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12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12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12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12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12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12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12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12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12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12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12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12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12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12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12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12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12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12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12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12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12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12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12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12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12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12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12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12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12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12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12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12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12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12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12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12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12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12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12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12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12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12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12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12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12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12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12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12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12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12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1:26" ht="12.7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1:26" ht="12.7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1:26" ht="12.7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1:26" ht="12.7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1:26" ht="12.7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1:26" ht="12.7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1:26" ht="12.7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1:26" ht="12.7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1:26" ht="12.7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1:26" ht="12.7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1:26" ht="12.7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1:26" ht="12.7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1:26" ht="12.7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1:26" ht="12.7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1:26" ht="12.7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spans="1:26" ht="12.7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</sheetData>
  <mergeCells count="61">
    <mergeCell ref="A61:F61"/>
    <mergeCell ref="A63:F63"/>
    <mergeCell ref="H63:I63"/>
    <mergeCell ref="A64:F64"/>
    <mergeCell ref="H64:I64"/>
    <mergeCell ref="C55:F55"/>
    <mergeCell ref="C56:F56"/>
    <mergeCell ref="C57:F57"/>
    <mergeCell ref="C58:F58"/>
    <mergeCell ref="A60:F60"/>
    <mergeCell ref="H60:I60"/>
    <mergeCell ref="H61:I61"/>
    <mergeCell ref="A5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rintOptions horizontalCentered="1"/>
  <pageMargins left="1.1811023622047245" right="0.39370078740157483" top="0.78740157480314965" bottom="0.39370078740157483" header="0" footer="0"/>
  <pageSetup paperSize="9" scale="81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031A-08BA-42F5-86EE-010C12BAD005}">
  <dimension ref="A1:Z57"/>
  <sheetViews>
    <sheetView workbookViewId="0">
      <selection activeCell="F15" sqref="F15"/>
    </sheetView>
  </sheetViews>
  <sheetFormatPr defaultRowHeight="12.75"/>
  <cols>
    <col min="1" max="1" width="5.42578125" customWidth="1"/>
    <col min="2" max="2" width="2.5703125" customWidth="1"/>
    <col min="3" max="3" width="35.85546875" customWidth="1"/>
    <col min="5" max="5" width="11.5703125" customWidth="1"/>
    <col min="6" max="6" width="13.42578125" customWidth="1"/>
    <col min="7" max="7" width="11.7109375" customWidth="1"/>
    <col min="8" max="8" width="13.42578125" customWidth="1"/>
    <col min="9" max="9" width="10.42578125" customWidth="1"/>
    <col min="10" max="10" width="11.140625" customWidth="1"/>
    <col min="12" max="12" width="11.28515625" customWidth="1"/>
  </cols>
  <sheetData>
    <row r="1" spans="1:26" ht="12.75" customHeight="1">
      <c r="A1" s="141"/>
      <c r="B1" s="141"/>
      <c r="C1" s="141" t="s">
        <v>435</v>
      </c>
      <c r="D1" s="141"/>
      <c r="E1" s="141"/>
      <c r="F1" s="141"/>
      <c r="G1" s="141"/>
      <c r="H1" s="141"/>
      <c r="I1" s="141" t="s">
        <v>443</v>
      </c>
      <c r="J1" s="110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.75" customHeight="1">
      <c r="A2" s="141"/>
      <c r="B2" s="141"/>
      <c r="C2" s="141" t="s">
        <v>442</v>
      </c>
      <c r="D2" s="141"/>
      <c r="E2" s="141"/>
      <c r="F2" s="141"/>
      <c r="G2" s="141"/>
      <c r="H2" s="141"/>
      <c r="I2" s="113" t="s">
        <v>324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2.75" customHeight="1">
      <c r="A3" s="141"/>
      <c r="B3" s="141"/>
      <c r="C3" s="198">
        <v>45399</v>
      </c>
      <c r="D3" s="141"/>
      <c r="E3" s="141"/>
      <c r="F3" s="141"/>
      <c r="G3" s="141"/>
      <c r="H3" s="141"/>
      <c r="I3" s="33" t="s">
        <v>2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5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8.75" customHeight="1">
      <c r="A5" s="303" t="s">
        <v>424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178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2.75" customHeight="1">
      <c r="A6" s="141"/>
      <c r="B6" s="141"/>
      <c r="C6" s="141"/>
      <c r="D6" s="304"/>
      <c r="E6" s="238"/>
      <c r="F6" s="238"/>
      <c r="G6" s="238"/>
      <c r="H6" s="238"/>
      <c r="I6" s="238"/>
      <c r="J6" s="238"/>
      <c r="K6" s="238"/>
      <c r="L6" s="238"/>
      <c r="M6" s="239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27.75" customHeight="1">
      <c r="A7" s="305" t="s">
        <v>425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178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9" spans="1:26">
      <c r="I9" t="s">
        <v>441</v>
      </c>
    </row>
    <row r="10" spans="1:26" ht="24.75" customHeight="1">
      <c r="A10" s="295" t="s">
        <v>0</v>
      </c>
      <c r="B10" s="306" t="s">
        <v>33</v>
      </c>
      <c r="C10" s="306"/>
      <c r="D10" s="295" t="s">
        <v>117</v>
      </c>
      <c r="E10" s="295" t="s">
        <v>118</v>
      </c>
      <c r="F10" s="307" t="s">
        <v>119</v>
      </c>
      <c r="G10" s="308"/>
      <c r="H10" s="309"/>
      <c r="I10" s="295" t="s">
        <v>325</v>
      </c>
      <c r="J10" s="295"/>
      <c r="K10" s="295" t="s">
        <v>123</v>
      </c>
      <c r="L10" s="295" t="s">
        <v>235</v>
      </c>
    </row>
    <row r="11" spans="1:26" ht="12.75" customHeight="1">
      <c r="A11" s="295"/>
      <c r="B11" s="306"/>
      <c r="C11" s="306"/>
      <c r="D11" s="295"/>
      <c r="E11" s="295"/>
      <c r="F11" s="310"/>
      <c r="G11" s="311"/>
      <c r="H11" s="312"/>
      <c r="I11" s="295"/>
      <c r="J11" s="295"/>
      <c r="K11" s="295"/>
      <c r="L11" s="295"/>
    </row>
    <row r="12" spans="1:26" ht="51.75" customHeight="1">
      <c r="A12" s="295"/>
      <c r="B12" s="306"/>
      <c r="C12" s="306"/>
      <c r="D12" s="295"/>
      <c r="E12" s="295"/>
      <c r="F12" s="179" t="s">
        <v>407</v>
      </c>
      <c r="G12" s="179" t="s">
        <v>426</v>
      </c>
      <c r="H12" s="179" t="s">
        <v>119</v>
      </c>
      <c r="I12" s="179" t="s">
        <v>408</v>
      </c>
      <c r="J12" s="179" t="s">
        <v>53</v>
      </c>
      <c r="K12" s="295"/>
      <c r="L12" s="295"/>
    </row>
    <row r="13" spans="1:26">
      <c r="A13" s="180">
        <v>1</v>
      </c>
      <c r="B13" s="296">
        <v>2</v>
      </c>
      <c r="C13" s="296"/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</row>
    <row r="14" spans="1:26" ht="51" customHeight="1">
      <c r="A14" s="181" t="s">
        <v>1</v>
      </c>
      <c r="B14" s="282" t="s">
        <v>312</v>
      </c>
      <c r="C14" s="282"/>
      <c r="D14" s="182"/>
      <c r="E14" s="208">
        <v>2943.86</v>
      </c>
      <c r="F14" s="182"/>
      <c r="G14" s="182"/>
      <c r="H14" s="182"/>
      <c r="I14" s="182"/>
      <c r="J14" s="182"/>
      <c r="K14" s="182"/>
      <c r="L14" s="208">
        <v>2943.86</v>
      </c>
    </row>
    <row r="15" spans="1:26">
      <c r="A15" s="181" t="s">
        <v>3</v>
      </c>
      <c r="B15" s="293" t="s">
        <v>326</v>
      </c>
      <c r="C15" s="292"/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26">
      <c r="A16" s="184" t="s">
        <v>240</v>
      </c>
      <c r="B16" s="186"/>
      <c r="C16" s="188" t="s">
        <v>409</v>
      </c>
      <c r="D16" s="182"/>
      <c r="E16" s="182"/>
      <c r="F16" s="182"/>
      <c r="G16" s="182"/>
      <c r="H16" s="182"/>
      <c r="I16" s="182"/>
      <c r="J16" s="182"/>
      <c r="K16" s="182"/>
      <c r="L16" s="182"/>
    </row>
    <row r="17" spans="1:12" ht="25.5">
      <c r="A17" s="180" t="s">
        <v>241</v>
      </c>
      <c r="B17" s="189"/>
      <c r="C17" s="190" t="s">
        <v>410</v>
      </c>
      <c r="D17" s="187"/>
      <c r="E17" s="182"/>
      <c r="F17" s="182"/>
      <c r="G17" s="182"/>
      <c r="H17" s="182"/>
      <c r="I17" s="182"/>
      <c r="J17" s="182"/>
      <c r="K17" s="182"/>
      <c r="L17" s="182"/>
    </row>
    <row r="18" spans="1:12" ht="25.5">
      <c r="A18" s="184" t="s">
        <v>266</v>
      </c>
      <c r="B18" s="186"/>
      <c r="C18" s="187" t="s">
        <v>427</v>
      </c>
      <c r="D18" s="187"/>
      <c r="E18" s="182"/>
      <c r="F18" s="182"/>
      <c r="G18" s="182"/>
      <c r="H18" s="182"/>
      <c r="I18" s="182"/>
      <c r="J18" s="182"/>
      <c r="K18" s="182"/>
      <c r="L18" s="182"/>
    </row>
    <row r="19" spans="1:12" ht="39.75" customHeight="1">
      <c r="A19" s="181" t="s">
        <v>5</v>
      </c>
      <c r="B19" s="297" t="s">
        <v>411</v>
      </c>
      <c r="C19" s="298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1:12">
      <c r="A20" s="184" t="s">
        <v>242</v>
      </c>
      <c r="B20" s="186"/>
      <c r="C20" s="185" t="s">
        <v>314</v>
      </c>
      <c r="D20" s="187"/>
      <c r="E20" s="182"/>
      <c r="F20" s="182"/>
      <c r="G20" s="182"/>
      <c r="H20" s="182"/>
      <c r="I20" s="182"/>
      <c r="J20" s="182"/>
      <c r="K20" s="182"/>
      <c r="L20" s="183"/>
    </row>
    <row r="21" spans="1:12">
      <c r="A21" s="184" t="s">
        <v>243</v>
      </c>
      <c r="B21" s="186"/>
      <c r="C21" s="185" t="s">
        <v>315</v>
      </c>
      <c r="D21" s="187"/>
      <c r="E21" s="182"/>
      <c r="F21" s="182"/>
      <c r="G21" s="182"/>
      <c r="H21" s="182"/>
      <c r="I21" s="182"/>
      <c r="J21" s="182"/>
      <c r="K21" s="182"/>
      <c r="L21" s="183"/>
    </row>
    <row r="22" spans="1:12">
      <c r="A22" s="184" t="s">
        <v>274</v>
      </c>
      <c r="B22" s="186"/>
      <c r="C22" s="185" t="s">
        <v>316</v>
      </c>
      <c r="D22" s="187"/>
      <c r="E22" s="182"/>
      <c r="F22" s="182"/>
      <c r="G22" s="182"/>
      <c r="H22" s="182"/>
      <c r="I22" s="182"/>
      <c r="J22" s="182"/>
      <c r="K22" s="182"/>
      <c r="L22" s="183"/>
    </row>
    <row r="23" spans="1:12">
      <c r="A23" s="191" t="s">
        <v>6</v>
      </c>
      <c r="B23" s="289" t="s">
        <v>373</v>
      </c>
      <c r="C23" s="290"/>
      <c r="D23" s="187"/>
      <c r="E23" s="182"/>
      <c r="F23" s="182"/>
      <c r="G23" s="182"/>
      <c r="H23" s="182"/>
      <c r="I23" s="182"/>
      <c r="J23" s="182"/>
      <c r="K23" s="182"/>
      <c r="L23" s="182"/>
    </row>
    <row r="24" spans="1:12">
      <c r="A24" s="191" t="s">
        <v>7</v>
      </c>
      <c r="B24" s="299" t="s">
        <v>370</v>
      </c>
      <c r="C24" s="300"/>
      <c r="D24" s="187"/>
      <c r="E24" s="182"/>
      <c r="F24" s="182"/>
      <c r="G24" s="182"/>
      <c r="H24" s="182"/>
      <c r="I24" s="182"/>
      <c r="J24" s="182"/>
      <c r="K24" s="182"/>
      <c r="L24" s="182"/>
    </row>
    <row r="25" spans="1:12" ht="39.75" customHeight="1">
      <c r="A25" s="181" t="s">
        <v>8</v>
      </c>
      <c r="B25" s="291" t="s">
        <v>412</v>
      </c>
      <c r="C25" s="291"/>
      <c r="D25" s="182"/>
      <c r="E25" s="208">
        <v>2943.86</v>
      </c>
      <c r="F25" s="182"/>
      <c r="G25" s="182"/>
      <c r="H25" s="182"/>
      <c r="I25" s="182"/>
      <c r="J25" s="182"/>
      <c r="K25" s="182"/>
      <c r="L25" s="208">
        <v>2943.86</v>
      </c>
    </row>
    <row r="26" spans="1:12" ht="72" customHeight="1">
      <c r="A26" s="193" t="s">
        <v>246</v>
      </c>
      <c r="B26" s="301" t="s">
        <v>428</v>
      </c>
      <c r="C26" s="302"/>
      <c r="D26" s="194"/>
      <c r="E26" s="208">
        <v>2943.86</v>
      </c>
      <c r="F26" s="182"/>
      <c r="G26" s="182"/>
      <c r="H26" s="182"/>
      <c r="I26" s="182"/>
      <c r="J26" s="182"/>
      <c r="K26" s="182"/>
      <c r="L26" s="208">
        <v>2943.86</v>
      </c>
    </row>
    <row r="27" spans="1:12" ht="28.5" customHeight="1">
      <c r="A27" s="181" t="s">
        <v>9</v>
      </c>
      <c r="B27" s="282" t="s">
        <v>327</v>
      </c>
      <c r="C27" s="282"/>
      <c r="D27" s="166" t="s">
        <v>237</v>
      </c>
      <c r="E27" s="208">
        <v>2943.86</v>
      </c>
      <c r="F27" s="182"/>
      <c r="G27" s="182"/>
      <c r="H27" s="182"/>
      <c r="I27" s="182"/>
      <c r="J27" s="182"/>
      <c r="K27" s="182"/>
      <c r="L27" s="208">
        <v>2943.86</v>
      </c>
    </row>
    <row r="28" spans="1:12" ht="30" customHeight="1">
      <c r="A28" s="181" t="s">
        <v>10</v>
      </c>
      <c r="B28" s="282" t="s">
        <v>413</v>
      </c>
      <c r="C28" s="282"/>
      <c r="D28" s="166" t="s">
        <v>237</v>
      </c>
      <c r="E28" s="182"/>
      <c r="F28" s="182"/>
      <c r="G28" s="166" t="s">
        <v>237</v>
      </c>
      <c r="H28" s="166"/>
      <c r="I28" s="166" t="s">
        <v>237</v>
      </c>
      <c r="J28" s="166" t="s">
        <v>237</v>
      </c>
      <c r="K28" s="166"/>
      <c r="L28" s="182"/>
    </row>
    <row r="29" spans="1:12" ht="27.75" customHeight="1">
      <c r="A29" s="181" t="s">
        <v>11</v>
      </c>
      <c r="B29" s="285" t="s">
        <v>414</v>
      </c>
      <c r="C29" s="286"/>
      <c r="D29" s="166" t="s">
        <v>237</v>
      </c>
      <c r="E29" s="182"/>
      <c r="F29" s="182"/>
      <c r="G29" s="166" t="s">
        <v>237</v>
      </c>
      <c r="H29" s="166"/>
      <c r="I29" s="166" t="s">
        <v>237</v>
      </c>
      <c r="J29" s="166" t="s">
        <v>237</v>
      </c>
      <c r="K29" s="166"/>
      <c r="L29" s="183"/>
    </row>
    <row r="30" spans="1:12" ht="30" customHeight="1">
      <c r="A30" s="181" t="s">
        <v>12</v>
      </c>
      <c r="B30" s="285" t="s">
        <v>415</v>
      </c>
      <c r="C30" s="286"/>
      <c r="D30" s="166" t="s">
        <v>237</v>
      </c>
      <c r="E30" s="182"/>
      <c r="F30" s="182"/>
      <c r="G30" s="166" t="s">
        <v>237</v>
      </c>
      <c r="H30" s="166"/>
      <c r="I30" s="166" t="s">
        <v>237</v>
      </c>
      <c r="J30" s="166" t="s">
        <v>237</v>
      </c>
      <c r="K30" s="166"/>
      <c r="L30" s="183"/>
    </row>
    <row r="31" spans="1:12">
      <c r="A31" s="184" t="s">
        <v>301</v>
      </c>
      <c r="B31" s="186"/>
      <c r="C31" s="187" t="s">
        <v>314</v>
      </c>
      <c r="D31" s="195" t="s">
        <v>237</v>
      </c>
      <c r="E31" s="172"/>
      <c r="F31" s="172"/>
      <c r="G31" s="165" t="s">
        <v>237</v>
      </c>
      <c r="H31" s="165"/>
      <c r="I31" s="165" t="s">
        <v>237</v>
      </c>
      <c r="J31" s="165" t="s">
        <v>237</v>
      </c>
      <c r="K31" s="165"/>
      <c r="L31" s="183"/>
    </row>
    <row r="32" spans="1:12">
      <c r="A32" s="184" t="s">
        <v>302</v>
      </c>
      <c r="B32" s="186"/>
      <c r="C32" s="187" t="s">
        <v>315</v>
      </c>
      <c r="D32" s="195" t="s">
        <v>237</v>
      </c>
      <c r="E32" s="172"/>
      <c r="F32" s="172"/>
      <c r="G32" s="165" t="s">
        <v>237</v>
      </c>
      <c r="H32" s="165"/>
      <c r="I32" s="165" t="s">
        <v>237</v>
      </c>
      <c r="J32" s="165" t="s">
        <v>237</v>
      </c>
      <c r="K32" s="165"/>
      <c r="L32" s="183"/>
    </row>
    <row r="33" spans="1:12">
      <c r="A33" s="184" t="s">
        <v>303</v>
      </c>
      <c r="B33" s="186"/>
      <c r="C33" s="187" t="s">
        <v>316</v>
      </c>
      <c r="D33" s="195" t="s">
        <v>237</v>
      </c>
      <c r="E33" s="172"/>
      <c r="F33" s="172"/>
      <c r="G33" s="165" t="s">
        <v>237</v>
      </c>
      <c r="H33" s="165"/>
      <c r="I33" s="165" t="s">
        <v>237</v>
      </c>
      <c r="J33" s="165" t="s">
        <v>237</v>
      </c>
      <c r="K33" s="165"/>
      <c r="L33" s="183"/>
    </row>
    <row r="34" spans="1:12">
      <c r="A34" s="184" t="s">
        <v>13</v>
      </c>
      <c r="B34" s="287" t="s">
        <v>373</v>
      </c>
      <c r="C34" s="288"/>
      <c r="D34" s="192" t="s">
        <v>237</v>
      </c>
      <c r="E34" s="182"/>
      <c r="F34" s="182"/>
      <c r="G34" s="166" t="s">
        <v>237</v>
      </c>
      <c r="H34" s="166"/>
      <c r="I34" s="166" t="s">
        <v>237</v>
      </c>
      <c r="J34" s="166" t="s">
        <v>237</v>
      </c>
      <c r="K34" s="166"/>
      <c r="L34" s="183"/>
    </row>
    <row r="35" spans="1:12">
      <c r="A35" s="184" t="s">
        <v>14</v>
      </c>
      <c r="B35" s="289" t="s">
        <v>370</v>
      </c>
      <c r="C35" s="290"/>
      <c r="D35" s="192" t="s">
        <v>237</v>
      </c>
      <c r="E35" s="182"/>
      <c r="F35" s="182"/>
      <c r="G35" s="166" t="s">
        <v>237</v>
      </c>
      <c r="H35" s="166"/>
      <c r="I35" s="166" t="s">
        <v>237</v>
      </c>
      <c r="J35" s="166" t="s">
        <v>237</v>
      </c>
      <c r="K35" s="166"/>
      <c r="L35" s="183"/>
    </row>
    <row r="36" spans="1:12" ht="41.25" customHeight="1">
      <c r="A36" s="181" t="s">
        <v>15</v>
      </c>
      <c r="B36" s="291" t="s">
        <v>416</v>
      </c>
      <c r="C36" s="291"/>
      <c r="D36" s="166" t="s">
        <v>237</v>
      </c>
      <c r="E36" s="208">
        <v>2943.86</v>
      </c>
      <c r="F36" s="182"/>
      <c r="G36" s="182"/>
      <c r="H36" s="182"/>
      <c r="I36" s="182"/>
      <c r="J36" s="182"/>
      <c r="K36" s="182"/>
      <c r="L36" s="208">
        <v>2943.86</v>
      </c>
    </row>
    <row r="37" spans="1:12" ht="30" customHeight="1">
      <c r="A37" s="181" t="s">
        <v>16</v>
      </c>
      <c r="B37" s="282" t="s">
        <v>319</v>
      </c>
      <c r="C37" s="282"/>
      <c r="D37" s="182"/>
      <c r="E37" s="182"/>
      <c r="F37" s="182"/>
      <c r="G37" s="182"/>
      <c r="H37" s="182"/>
      <c r="I37" s="182"/>
      <c r="J37" s="182"/>
      <c r="K37" s="182"/>
      <c r="L37" s="183"/>
    </row>
    <row r="38" spans="1:12" ht="31.5" customHeight="1">
      <c r="A38" s="181" t="s">
        <v>17</v>
      </c>
      <c r="B38" s="282" t="s">
        <v>417</v>
      </c>
      <c r="C38" s="282"/>
      <c r="D38" s="182"/>
      <c r="E38" s="182"/>
      <c r="F38" s="182"/>
      <c r="G38" s="182"/>
      <c r="H38" s="182"/>
      <c r="I38" s="182"/>
      <c r="J38" s="182"/>
      <c r="K38" s="182"/>
      <c r="L38" s="183"/>
    </row>
    <row r="39" spans="1:12">
      <c r="A39" s="181" t="s">
        <v>18</v>
      </c>
      <c r="B39" s="292" t="s">
        <v>328</v>
      </c>
      <c r="C39" s="292"/>
      <c r="D39" s="182"/>
      <c r="E39" s="182"/>
      <c r="F39" s="182"/>
      <c r="G39" s="182"/>
      <c r="H39" s="182"/>
      <c r="I39" s="182"/>
      <c r="J39" s="182"/>
      <c r="K39" s="182"/>
      <c r="L39" s="183"/>
    </row>
    <row r="40" spans="1:12">
      <c r="A40" s="181" t="s">
        <v>19</v>
      </c>
      <c r="B40" s="292" t="s">
        <v>320</v>
      </c>
      <c r="C40" s="292"/>
      <c r="D40" s="182"/>
      <c r="E40" s="182"/>
      <c r="F40" s="182"/>
      <c r="G40" s="182"/>
      <c r="H40" s="182"/>
      <c r="I40" s="182"/>
      <c r="J40" s="182"/>
      <c r="K40" s="182"/>
      <c r="L40" s="183"/>
    </row>
    <row r="41" spans="1:12">
      <c r="A41" s="181" t="s">
        <v>20</v>
      </c>
      <c r="B41" s="293" t="s">
        <v>418</v>
      </c>
      <c r="C41" s="293"/>
      <c r="D41" s="182"/>
      <c r="E41" s="182"/>
      <c r="F41" s="182"/>
      <c r="G41" s="182"/>
      <c r="H41" s="182"/>
      <c r="I41" s="182"/>
      <c r="J41" s="182"/>
      <c r="K41" s="182"/>
      <c r="L41" s="183"/>
    </row>
    <row r="42" spans="1:12">
      <c r="A42" s="184" t="s">
        <v>377</v>
      </c>
      <c r="B42" s="186"/>
      <c r="C42" s="187" t="s">
        <v>314</v>
      </c>
      <c r="D42" s="187"/>
      <c r="E42" s="182"/>
      <c r="F42" s="182"/>
      <c r="G42" s="182"/>
      <c r="H42" s="182"/>
      <c r="I42" s="182"/>
      <c r="J42" s="182"/>
      <c r="K42" s="182"/>
      <c r="L42" s="183"/>
    </row>
    <row r="43" spans="1:12">
      <c r="A43" s="184" t="s">
        <v>378</v>
      </c>
      <c r="B43" s="186"/>
      <c r="C43" s="187" t="s">
        <v>315</v>
      </c>
      <c r="D43" s="187"/>
      <c r="E43" s="182"/>
      <c r="F43" s="182"/>
      <c r="G43" s="182"/>
      <c r="H43" s="182"/>
      <c r="I43" s="182"/>
      <c r="J43" s="182"/>
      <c r="K43" s="182"/>
      <c r="L43" s="183"/>
    </row>
    <row r="44" spans="1:12">
      <c r="A44" s="184" t="s">
        <v>379</v>
      </c>
      <c r="B44" s="186"/>
      <c r="C44" s="187" t="s">
        <v>316</v>
      </c>
      <c r="D44" s="187"/>
      <c r="E44" s="182"/>
      <c r="F44" s="182"/>
      <c r="G44" s="182"/>
      <c r="H44" s="182"/>
      <c r="I44" s="182"/>
      <c r="J44" s="182"/>
      <c r="K44" s="182"/>
      <c r="L44" s="183"/>
    </row>
    <row r="45" spans="1:12">
      <c r="A45" s="181" t="s">
        <v>21</v>
      </c>
      <c r="B45" s="294" t="s">
        <v>373</v>
      </c>
      <c r="C45" s="294"/>
      <c r="D45" s="182"/>
      <c r="E45" s="182"/>
      <c r="F45" s="182"/>
      <c r="G45" s="182"/>
      <c r="H45" s="182"/>
      <c r="I45" s="182"/>
      <c r="J45" s="182"/>
      <c r="K45" s="182"/>
      <c r="L45" s="183"/>
    </row>
    <row r="46" spans="1:12">
      <c r="A46" s="181" t="s">
        <v>22</v>
      </c>
      <c r="B46" s="282" t="s">
        <v>370</v>
      </c>
      <c r="C46" s="282"/>
      <c r="D46" s="182"/>
      <c r="E46" s="182"/>
      <c r="F46" s="182"/>
      <c r="G46" s="182"/>
      <c r="H46" s="182"/>
      <c r="I46" s="182"/>
      <c r="J46" s="182"/>
      <c r="K46" s="182"/>
      <c r="L46" s="183"/>
    </row>
    <row r="47" spans="1:12" ht="38.25" customHeight="1">
      <c r="A47" s="181" t="s">
        <v>23</v>
      </c>
      <c r="B47" s="282" t="s">
        <v>419</v>
      </c>
      <c r="C47" s="282"/>
      <c r="D47" s="182"/>
      <c r="E47" s="182"/>
      <c r="F47" s="182"/>
      <c r="G47" s="182"/>
      <c r="H47" s="182"/>
      <c r="I47" s="182"/>
      <c r="J47" s="182"/>
      <c r="K47" s="182"/>
      <c r="L47" s="183"/>
    </row>
    <row r="48" spans="1:12" ht="42" customHeight="1">
      <c r="A48" s="181" t="s">
        <v>24</v>
      </c>
      <c r="B48" s="282" t="s">
        <v>420</v>
      </c>
      <c r="C48" s="282"/>
      <c r="D48" s="182"/>
      <c r="E48" s="182">
        <v>0</v>
      </c>
      <c r="F48" s="182"/>
      <c r="G48" s="182"/>
      <c r="H48" s="182"/>
      <c r="I48" s="182"/>
      <c r="J48" s="182"/>
      <c r="K48" s="182"/>
      <c r="L48" s="183">
        <v>0</v>
      </c>
    </row>
    <row r="49" spans="1:12" ht="26.25" customHeight="1">
      <c r="A49" s="181" t="s">
        <v>25</v>
      </c>
      <c r="B49" s="282" t="s">
        <v>421</v>
      </c>
      <c r="C49" s="282"/>
      <c r="D49" s="182"/>
      <c r="E49" s="182">
        <v>0</v>
      </c>
      <c r="F49" s="182"/>
      <c r="G49" s="182"/>
      <c r="H49" s="182"/>
      <c r="I49" s="182"/>
      <c r="J49" s="182"/>
      <c r="K49" s="182"/>
      <c r="L49" s="183">
        <v>0</v>
      </c>
    </row>
    <row r="50" spans="1:12" ht="40.5" customHeight="1">
      <c r="A50" s="180" t="s">
        <v>26</v>
      </c>
      <c r="B50" s="283" t="s">
        <v>422</v>
      </c>
      <c r="C50" s="283"/>
      <c r="D50" s="182"/>
      <c r="E50" s="182"/>
      <c r="F50" s="182"/>
      <c r="G50" s="182"/>
      <c r="H50" s="182"/>
      <c r="I50" s="182"/>
      <c r="J50" s="182"/>
      <c r="K50" s="182"/>
      <c r="L50" s="183"/>
    </row>
    <row r="51" spans="1:12" ht="34.5" customHeight="1">
      <c r="A51" s="180" t="s">
        <v>27</v>
      </c>
      <c r="B51" s="283" t="s">
        <v>423</v>
      </c>
      <c r="C51" s="283"/>
      <c r="D51" s="182"/>
      <c r="E51" s="182"/>
      <c r="F51" s="182"/>
      <c r="G51" s="182"/>
      <c r="H51" s="182"/>
      <c r="I51" s="182"/>
      <c r="J51" s="182"/>
      <c r="K51" s="182"/>
      <c r="L51" s="183"/>
    </row>
    <row r="53" spans="1:12" ht="14.25">
      <c r="B53" s="284" t="s">
        <v>406</v>
      </c>
      <c r="C53" s="284"/>
      <c r="D53" s="284"/>
      <c r="E53" s="284"/>
      <c r="F53" s="284"/>
      <c r="G53" s="284"/>
      <c r="H53" s="284"/>
    </row>
    <row r="54" spans="1:12" ht="15">
      <c r="B54" s="281" t="s">
        <v>429</v>
      </c>
      <c r="C54" s="281"/>
      <c r="D54" s="281"/>
      <c r="E54" s="281"/>
      <c r="F54" s="281"/>
      <c r="G54" s="281"/>
      <c r="H54" s="281"/>
    </row>
    <row r="55" spans="1:12" ht="15">
      <c r="B55" s="281" t="s">
        <v>430</v>
      </c>
      <c r="C55" s="281"/>
      <c r="D55" s="281"/>
      <c r="E55" s="281"/>
      <c r="F55" s="281"/>
      <c r="G55" s="281"/>
      <c r="H55" s="281"/>
    </row>
    <row r="56" spans="1:12" ht="15">
      <c r="B56" s="281" t="s">
        <v>431</v>
      </c>
      <c r="C56" s="281"/>
      <c r="D56" s="281"/>
      <c r="E56" s="281"/>
      <c r="F56" s="281"/>
      <c r="G56" s="281"/>
      <c r="H56" s="281"/>
    </row>
    <row r="57" spans="1:12" ht="15">
      <c r="B57" s="281" t="s">
        <v>432</v>
      </c>
      <c r="C57" s="281"/>
      <c r="D57" s="281"/>
      <c r="E57" s="281"/>
      <c r="F57" s="281"/>
      <c r="G57" s="281"/>
      <c r="H57" s="281"/>
    </row>
  </sheetData>
  <mergeCells count="43">
    <mergeCell ref="A5:L5"/>
    <mergeCell ref="D6:M6"/>
    <mergeCell ref="A7:L7"/>
    <mergeCell ref="A10:A12"/>
    <mergeCell ref="B10:C12"/>
    <mergeCell ref="D10:D12"/>
    <mergeCell ref="E10:E12"/>
    <mergeCell ref="F10:H11"/>
    <mergeCell ref="I10:J11"/>
    <mergeCell ref="K10:K12"/>
    <mergeCell ref="B29:C29"/>
    <mergeCell ref="L10:L12"/>
    <mergeCell ref="B13:C13"/>
    <mergeCell ref="B14:C14"/>
    <mergeCell ref="B15:C15"/>
    <mergeCell ref="B19:C19"/>
    <mergeCell ref="B23:C23"/>
    <mergeCell ref="B24:C24"/>
    <mergeCell ref="B25:C25"/>
    <mergeCell ref="B26:C26"/>
    <mergeCell ref="B27:C27"/>
    <mergeCell ref="B28:C28"/>
    <mergeCell ref="B47:C47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5:C45"/>
    <mergeCell ref="B46:C46"/>
    <mergeCell ref="B55:H55"/>
    <mergeCell ref="B56:H56"/>
    <mergeCell ref="B57:H57"/>
    <mergeCell ref="B48:C48"/>
    <mergeCell ref="B49:C49"/>
    <mergeCell ref="B50:C50"/>
    <mergeCell ref="B51:C51"/>
    <mergeCell ref="B53:H53"/>
    <mergeCell ref="B54:H54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C6AB-370C-4FFA-B29C-03C394DDA2E1}">
  <dimension ref="A1:R77"/>
  <sheetViews>
    <sheetView workbookViewId="0">
      <selection activeCell="C64" sqref="C64:I64"/>
    </sheetView>
  </sheetViews>
  <sheetFormatPr defaultRowHeight="12.75"/>
  <cols>
    <col min="1" max="1" width="5.28515625" customWidth="1"/>
    <col min="2" max="2" width="44.28515625" customWidth="1"/>
    <col min="3" max="3" width="11.28515625" customWidth="1"/>
    <col min="4" max="4" width="10.5703125" customWidth="1"/>
    <col min="5" max="5" width="9.7109375" customWidth="1"/>
    <col min="6" max="6" width="11.28515625" customWidth="1"/>
    <col min="7" max="7" width="12" customWidth="1"/>
    <col min="8" max="8" width="15.7109375" customWidth="1"/>
    <col min="9" max="9" width="12.5703125" customWidth="1"/>
    <col min="10" max="10" width="11.7109375" customWidth="1"/>
    <col min="18" max="18" width="13.140625" bestFit="1" customWidth="1"/>
  </cols>
  <sheetData>
    <row r="1" spans="1:18" ht="1.5" customHeight="1">
      <c r="A1" s="329"/>
      <c r="B1" s="329"/>
      <c r="C1" s="329"/>
      <c r="D1" s="329"/>
      <c r="E1" s="329"/>
      <c r="F1" s="329"/>
      <c r="G1" s="329"/>
      <c r="H1" s="329"/>
      <c r="L1" s="90"/>
      <c r="M1" s="90"/>
      <c r="N1" s="90"/>
      <c r="O1" s="90"/>
      <c r="P1" s="90"/>
      <c r="Q1" s="90"/>
      <c r="R1" s="90"/>
    </row>
    <row r="2" spans="1:18" ht="12" customHeight="1">
      <c r="A2" s="33"/>
      <c r="B2" s="141" t="s">
        <v>435</v>
      </c>
      <c r="C2" s="141"/>
      <c r="D2" s="115"/>
      <c r="E2" s="115"/>
      <c r="F2" s="115"/>
      <c r="G2" s="115"/>
      <c r="H2" s="90" t="s">
        <v>444</v>
      </c>
      <c r="I2" s="90"/>
      <c r="J2" s="90"/>
      <c r="L2" s="90"/>
      <c r="M2" s="90"/>
      <c r="N2" s="90"/>
      <c r="O2" s="90"/>
      <c r="P2" s="90"/>
      <c r="Q2" s="90"/>
      <c r="R2" s="90"/>
    </row>
    <row r="3" spans="1:18">
      <c r="A3" s="33"/>
      <c r="B3" s="141" t="s">
        <v>442</v>
      </c>
      <c r="C3" s="141"/>
      <c r="D3" s="115"/>
      <c r="E3" s="115"/>
      <c r="F3" s="115"/>
      <c r="G3" s="115"/>
      <c r="H3" s="113" t="s">
        <v>311</v>
      </c>
      <c r="I3" s="115"/>
      <c r="J3" s="90"/>
      <c r="L3" s="90"/>
      <c r="M3" s="90"/>
      <c r="N3" s="90"/>
      <c r="O3" s="90"/>
      <c r="P3" s="90"/>
      <c r="Q3" s="90"/>
      <c r="R3" s="90"/>
    </row>
    <row r="4" spans="1:18" ht="11.25" customHeight="1">
      <c r="A4" s="33"/>
      <c r="B4" s="198">
        <v>45399</v>
      </c>
      <c r="C4" s="141"/>
      <c r="D4" s="115"/>
      <c r="E4" s="115"/>
      <c r="F4" s="115"/>
      <c r="G4" s="115"/>
      <c r="H4" s="33" t="s">
        <v>2</v>
      </c>
      <c r="I4" s="115"/>
      <c r="J4" s="90"/>
      <c r="K4" s="90"/>
      <c r="L4" s="90"/>
      <c r="M4" s="90"/>
      <c r="N4" s="90"/>
      <c r="O4" s="90"/>
      <c r="P4" s="90"/>
      <c r="Q4" s="90"/>
      <c r="R4" s="90"/>
    </row>
    <row r="5" spans="1:18" ht="1.5" hidden="1" customHeight="1">
      <c r="A5" s="330" t="s">
        <v>404</v>
      </c>
      <c r="B5" s="331"/>
      <c r="C5" s="331"/>
      <c r="D5" s="331"/>
      <c r="E5" s="331"/>
      <c r="F5" s="331"/>
      <c r="G5" s="331"/>
      <c r="H5" s="331"/>
      <c r="I5" s="331"/>
      <c r="J5" s="331"/>
      <c r="K5" s="90"/>
      <c r="L5" s="90"/>
      <c r="M5" s="90"/>
      <c r="N5" s="90"/>
      <c r="O5" s="90"/>
      <c r="P5" s="90"/>
      <c r="Q5" s="90"/>
      <c r="R5" s="90"/>
    </row>
    <row r="6" spans="1:18" ht="16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90"/>
      <c r="L6" s="90"/>
      <c r="M6" s="90"/>
      <c r="N6" s="90"/>
      <c r="O6" s="90"/>
      <c r="P6" s="90"/>
      <c r="Q6" s="90"/>
      <c r="R6" s="90"/>
    </row>
    <row r="7" spans="1:18" ht="42" customHeight="1">
      <c r="A7" s="176"/>
      <c r="B7" s="332" t="s">
        <v>405</v>
      </c>
      <c r="C7" s="333"/>
      <c r="D7" s="333"/>
      <c r="E7" s="333"/>
      <c r="F7" s="333"/>
      <c r="G7" s="333"/>
      <c r="H7" s="333"/>
      <c r="I7" s="333"/>
      <c r="J7" s="177"/>
      <c r="K7" s="90"/>
      <c r="L7" s="90"/>
      <c r="M7" s="90"/>
      <c r="N7" s="90"/>
      <c r="O7" s="90"/>
      <c r="P7" s="90"/>
      <c r="Q7" s="90"/>
      <c r="R7" s="90"/>
    </row>
    <row r="8" spans="1:18" ht="3" customHeight="1">
      <c r="A8" s="175"/>
      <c r="B8" s="162"/>
      <c r="C8" s="162"/>
      <c r="D8" s="162"/>
      <c r="E8" s="162"/>
      <c r="F8" s="162"/>
      <c r="G8" s="162"/>
      <c r="H8" s="162"/>
      <c r="I8" s="162"/>
      <c r="J8" s="162"/>
      <c r="K8" s="90"/>
      <c r="L8" s="90"/>
      <c r="M8" s="90"/>
      <c r="N8" s="90"/>
      <c r="O8" s="90"/>
      <c r="P8" s="90"/>
      <c r="Q8" s="90"/>
      <c r="R8" s="90"/>
    </row>
    <row r="9" spans="1:18" ht="15.75">
      <c r="A9" s="175"/>
      <c r="B9" s="162"/>
      <c r="C9" s="162"/>
      <c r="D9" s="162"/>
      <c r="E9" s="162"/>
      <c r="F9" s="162"/>
      <c r="G9" s="162"/>
      <c r="H9" s="162" t="s">
        <v>441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39" customHeight="1">
      <c r="A10" s="323" t="s">
        <v>0</v>
      </c>
      <c r="B10" s="319" t="s">
        <v>33</v>
      </c>
      <c r="C10" s="319" t="s">
        <v>125</v>
      </c>
      <c r="D10" s="319" t="s">
        <v>359</v>
      </c>
      <c r="E10" s="319" t="s">
        <v>360</v>
      </c>
      <c r="F10" s="319" t="s">
        <v>126</v>
      </c>
      <c r="G10" s="319" t="s">
        <v>127</v>
      </c>
      <c r="H10" s="319" t="s">
        <v>361</v>
      </c>
      <c r="I10" s="319" t="s">
        <v>364</v>
      </c>
      <c r="J10" s="319" t="s">
        <v>235</v>
      </c>
    </row>
    <row r="11" spans="1:18" ht="16.5" customHeight="1">
      <c r="A11" s="324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8">
      <c r="A12" s="165">
        <v>1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65">
        <v>7</v>
      </c>
      <c r="H12" s="165">
        <v>8</v>
      </c>
      <c r="I12" s="165">
        <v>9</v>
      </c>
      <c r="J12" s="165">
        <v>10</v>
      </c>
    </row>
    <row r="13" spans="1:18" ht="35.25" customHeight="1">
      <c r="A13" s="163" t="s">
        <v>1</v>
      </c>
      <c r="B13" s="171" t="s">
        <v>312</v>
      </c>
      <c r="C13" s="209">
        <v>2699493.23</v>
      </c>
      <c r="D13" s="209"/>
      <c r="E13" s="209">
        <v>57885.09</v>
      </c>
      <c r="F13" s="209">
        <v>293401.01</v>
      </c>
      <c r="G13" s="209">
        <v>38121.870000000003</v>
      </c>
      <c r="H13" s="209">
        <v>103506.39</v>
      </c>
      <c r="I13" s="209"/>
      <c r="J13" s="209">
        <f>SUM(C13:I13)</f>
        <v>3192407.5900000003</v>
      </c>
    </row>
    <row r="14" spans="1:18" ht="27.75" customHeight="1">
      <c r="A14" s="165" t="s">
        <v>3</v>
      </c>
      <c r="B14" s="172" t="s">
        <v>365</v>
      </c>
      <c r="C14" s="209"/>
      <c r="D14" s="172"/>
      <c r="E14" s="209"/>
      <c r="F14" s="209"/>
      <c r="G14" s="172"/>
      <c r="H14" s="209"/>
      <c r="I14" s="209"/>
      <c r="J14" s="209"/>
    </row>
    <row r="15" spans="1:18" ht="30" customHeight="1">
      <c r="A15" s="165" t="s">
        <v>240</v>
      </c>
      <c r="B15" s="172" t="s">
        <v>366</v>
      </c>
      <c r="C15" s="172"/>
      <c r="D15" s="172"/>
      <c r="E15" s="172"/>
      <c r="F15" s="172"/>
      <c r="G15" s="172"/>
      <c r="H15" s="172"/>
      <c r="I15" s="209"/>
      <c r="J15" s="209"/>
    </row>
    <row r="16" spans="1:18" ht="21.75" customHeight="1">
      <c r="A16" s="165" t="s">
        <v>241</v>
      </c>
      <c r="B16" s="172" t="s">
        <v>313</v>
      </c>
      <c r="C16" s="209"/>
      <c r="D16" s="172"/>
      <c r="E16" s="209"/>
      <c r="F16" s="209"/>
      <c r="G16" s="172"/>
      <c r="H16" s="209"/>
      <c r="I16" s="172"/>
      <c r="J16" s="209"/>
    </row>
    <row r="17" spans="1:10" ht="36.75" customHeight="1">
      <c r="A17" s="165" t="s">
        <v>266</v>
      </c>
      <c r="B17" s="172" t="s">
        <v>367</v>
      </c>
      <c r="C17" s="172"/>
      <c r="D17" s="172"/>
      <c r="E17" s="172"/>
      <c r="F17" s="172"/>
      <c r="G17" s="172"/>
      <c r="H17" s="172"/>
      <c r="I17" s="172"/>
      <c r="J17" s="172"/>
    </row>
    <row r="18" spans="1:10" ht="25.5" customHeight="1">
      <c r="A18" s="165" t="s">
        <v>268</v>
      </c>
      <c r="B18" s="172" t="s">
        <v>368</v>
      </c>
      <c r="C18" s="172"/>
      <c r="D18" s="172"/>
      <c r="E18" s="172"/>
      <c r="F18" s="172"/>
      <c r="G18" s="172"/>
      <c r="H18" s="172"/>
      <c r="I18" s="172"/>
      <c r="J18" s="172"/>
    </row>
    <row r="19" spans="1:10" ht="36" customHeight="1">
      <c r="A19" s="165" t="s">
        <v>5</v>
      </c>
      <c r="B19" s="172" t="s">
        <v>433</v>
      </c>
      <c r="C19" s="209"/>
      <c r="D19" s="172"/>
      <c r="E19" s="209"/>
      <c r="F19" s="209"/>
      <c r="G19" s="172"/>
      <c r="H19" s="209"/>
      <c r="I19" s="209"/>
      <c r="J19" s="209"/>
    </row>
    <row r="20" spans="1:10">
      <c r="A20" s="165" t="s">
        <v>242</v>
      </c>
      <c r="B20" s="172" t="s">
        <v>314</v>
      </c>
      <c r="C20" s="172"/>
      <c r="D20" s="172"/>
      <c r="E20" s="172"/>
      <c r="F20" s="172"/>
      <c r="G20" s="172"/>
      <c r="H20" s="172"/>
      <c r="I20" s="172"/>
      <c r="J20" s="172"/>
    </row>
    <row r="21" spans="1:10">
      <c r="A21" s="165" t="s">
        <v>243</v>
      </c>
      <c r="B21" s="172" t="s">
        <v>315</v>
      </c>
      <c r="C21" s="209"/>
      <c r="D21" s="172"/>
      <c r="E21" s="209"/>
      <c r="F21" s="209"/>
      <c r="G21" s="172"/>
      <c r="H21" s="209"/>
      <c r="I21" s="172"/>
      <c r="J21" s="209"/>
    </row>
    <row r="22" spans="1:10">
      <c r="A22" s="165" t="s">
        <v>274</v>
      </c>
      <c r="B22" s="172" t="s">
        <v>316</v>
      </c>
      <c r="C22" s="172"/>
      <c r="D22" s="172"/>
      <c r="E22" s="172"/>
      <c r="F22" s="172"/>
      <c r="G22" s="172"/>
      <c r="H22" s="209"/>
      <c r="I22" s="172"/>
      <c r="J22" s="209"/>
    </row>
    <row r="23" spans="1:10">
      <c r="A23" s="165" t="s">
        <v>6</v>
      </c>
      <c r="B23" s="172" t="s">
        <v>369</v>
      </c>
      <c r="C23" s="209"/>
      <c r="D23" s="209"/>
      <c r="E23" s="209"/>
      <c r="F23" s="172"/>
      <c r="G23" s="172"/>
      <c r="H23" s="172"/>
      <c r="I23" s="209"/>
      <c r="J23" s="172"/>
    </row>
    <row r="24" spans="1:10">
      <c r="A24" s="165" t="s">
        <v>7</v>
      </c>
      <c r="B24" s="172" t="s">
        <v>370</v>
      </c>
      <c r="C24" s="172"/>
      <c r="D24" s="172"/>
      <c r="E24" s="172"/>
      <c r="F24" s="172"/>
      <c r="G24" s="172"/>
      <c r="H24" s="172"/>
      <c r="I24" s="172"/>
      <c r="J24" s="172"/>
    </row>
    <row r="25" spans="1:10" ht="25.5" customHeight="1">
      <c r="A25" s="319" t="s">
        <v>8</v>
      </c>
      <c r="B25" s="327" t="s">
        <v>397</v>
      </c>
      <c r="C25" s="313">
        <v>2699493.23</v>
      </c>
      <c r="D25" s="314"/>
      <c r="E25" s="313">
        <v>57885.09</v>
      </c>
      <c r="F25" s="313">
        <v>293401.01</v>
      </c>
      <c r="G25" s="313">
        <v>38121.870000000003</v>
      </c>
      <c r="H25" s="313">
        <v>103506.39</v>
      </c>
      <c r="I25" s="314"/>
      <c r="J25" s="313">
        <v>3192407.59</v>
      </c>
    </row>
    <row r="26" spans="1:10">
      <c r="A26" s="319"/>
      <c r="B26" s="328"/>
      <c r="C26" s="314"/>
      <c r="D26" s="314"/>
      <c r="E26" s="314"/>
      <c r="F26" s="314"/>
      <c r="G26" s="314"/>
      <c r="H26" s="314"/>
      <c r="I26" s="314"/>
      <c r="J26" s="314"/>
    </row>
    <row r="27" spans="1:10">
      <c r="A27" s="315" t="s">
        <v>246</v>
      </c>
      <c r="B27" s="316" t="s">
        <v>398</v>
      </c>
      <c r="C27" s="313">
        <v>90781.31</v>
      </c>
      <c r="D27" s="314"/>
      <c r="E27" s="314"/>
      <c r="F27" s="313">
        <v>255854.09</v>
      </c>
      <c r="G27" s="313">
        <v>23122.71</v>
      </c>
      <c r="H27" s="321">
        <v>21713.26</v>
      </c>
      <c r="I27" s="314"/>
      <c r="J27" s="313">
        <f>SUM(C27:I27)</f>
        <v>391471.37000000005</v>
      </c>
    </row>
    <row r="28" spans="1:10" ht="42.75" customHeight="1">
      <c r="A28" s="315"/>
      <c r="B28" s="318"/>
      <c r="C28" s="314"/>
      <c r="D28" s="314"/>
      <c r="E28" s="314"/>
      <c r="F28" s="314"/>
      <c r="G28" s="314"/>
      <c r="H28" s="322"/>
      <c r="I28" s="314"/>
      <c r="J28" s="314"/>
    </row>
    <row r="29" spans="1:10" ht="23.25" customHeight="1">
      <c r="A29" s="319" t="s">
        <v>9</v>
      </c>
      <c r="B29" s="320" t="s">
        <v>317</v>
      </c>
      <c r="C29" s="313">
        <v>-721457.45</v>
      </c>
      <c r="D29" s="314"/>
      <c r="E29" s="313">
        <v>-28234.15</v>
      </c>
      <c r="F29" s="313">
        <v>-283239.69</v>
      </c>
      <c r="G29" s="313">
        <v>-36592.129999999997</v>
      </c>
      <c r="H29" s="321">
        <v>-59345.48</v>
      </c>
      <c r="I29" s="323" t="s">
        <v>237</v>
      </c>
      <c r="J29" s="313">
        <v>-1128868.8999999999</v>
      </c>
    </row>
    <row r="30" spans="1:10">
      <c r="A30" s="319"/>
      <c r="B30" s="320"/>
      <c r="C30" s="314"/>
      <c r="D30" s="314"/>
      <c r="E30" s="314"/>
      <c r="F30" s="314"/>
      <c r="G30" s="314"/>
      <c r="H30" s="322"/>
      <c r="I30" s="324"/>
      <c r="J30" s="314"/>
    </row>
    <row r="31" spans="1:10" ht="21" customHeight="1">
      <c r="A31" s="315" t="s">
        <v>10</v>
      </c>
      <c r="B31" s="314" t="s">
        <v>371</v>
      </c>
      <c r="C31" s="313"/>
      <c r="D31" s="314"/>
      <c r="E31" s="313"/>
      <c r="F31" s="313"/>
      <c r="G31" s="314"/>
      <c r="H31" s="321"/>
      <c r="I31" s="325"/>
      <c r="J31" s="313"/>
    </row>
    <row r="32" spans="1:10">
      <c r="A32" s="315"/>
      <c r="B32" s="314"/>
      <c r="C32" s="314"/>
      <c r="D32" s="314"/>
      <c r="E32" s="314"/>
      <c r="F32" s="314"/>
      <c r="G32" s="314"/>
      <c r="H32" s="322"/>
      <c r="I32" s="326"/>
      <c r="J32" s="314"/>
    </row>
    <row r="33" spans="1:10" ht="24" customHeight="1">
      <c r="A33" s="315" t="s">
        <v>11</v>
      </c>
      <c r="B33" s="314" t="s">
        <v>318</v>
      </c>
      <c r="C33" s="313">
        <v>-6523.23</v>
      </c>
      <c r="D33" s="313"/>
      <c r="E33" s="313">
        <v>-641.30999999999995</v>
      </c>
      <c r="F33" s="313">
        <v>-1109.07</v>
      </c>
      <c r="G33" s="313">
        <v>-416.58</v>
      </c>
      <c r="H33" s="321">
        <v>-1792.68</v>
      </c>
      <c r="I33" s="325"/>
      <c r="J33" s="313">
        <f>SUM(C33:I33)</f>
        <v>-10482.869999999999</v>
      </c>
    </row>
    <row r="34" spans="1:10">
      <c r="A34" s="315"/>
      <c r="B34" s="314"/>
      <c r="C34" s="314"/>
      <c r="D34" s="314"/>
      <c r="E34" s="314"/>
      <c r="F34" s="314"/>
      <c r="G34" s="314"/>
      <c r="H34" s="322"/>
      <c r="I34" s="326"/>
      <c r="J34" s="314"/>
    </row>
    <row r="35" spans="1:10" ht="20.25" customHeight="1">
      <c r="A35" s="315" t="s">
        <v>12</v>
      </c>
      <c r="B35" s="314" t="s">
        <v>372</v>
      </c>
      <c r="C35" s="313"/>
      <c r="D35" s="314"/>
      <c r="E35" s="313"/>
      <c r="F35" s="313"/>
      <c r="G35" s="314"/>
      <c r="H35" s="321"/>
      <c r="I35" s="325"/>
      <c r="J35" s="313"/>
    </row>
    <row r="36" spans="1:10">
      <c r="A36" s="315"/>
      <c r="B36" s="314"/>
      <c r="C36" s="314"/>
      <c r="D36" s="314"/>
      <c r="E36" s="314"/>
      <c r="F36" s="314"/>
      <c r="G36" s="314"/>
      <c r="H36" s="322"/>
      <c r="I36" s="326"/>
      <c r="J36" s="314"/>
    </row>
    <row r="37" spans="1:10">
      <c r="A37" s="165" t="s">
        <v>301</v>
      </c>
      <c r="B37" s="172" t="s">
        <v>314</v>
      </c>
      <c r="C37" s="172"/>
      <c r="D37" s="172"/>
      <c r="E37" s="172"/>
      <c r="F37" s="172"/>
      <c r="G37" s="172"/>
      <c r="H37" s="165"/>
      <c r="I37" s="165"/>
      <c r="J37" s="172"/>
    </row>
    <row r="38" spans="1:10">
      <c r="A38" s="165" t="s">
        <v>302</v>
      </c>
      <c r="B38" s="172" t="s">
        <v>315</v>
      </c>
      <c r="C38" s="209"/>
      <c r="D38" s="172"/>
      <c r="E38" s="209"/>
      <c r="F38" s="209"/>
      <c r="G38" s="172"/>
      <c r="H38" s="210"/>
      <c r="I38" s="165"/>
      <c r="J38" s="209"/>
    </row>
    <row r="39" spans="1:10">
      <c r="A39" s="165" t="s">
        <v>303</v>
      </c>
      <c r="B39" s="172" t="s">
        <v>316</v>
      </c>
      <c r="C39" s="172"/>
      <c r="D39" s="172"/>
      <c r="E39" s="172"/>
      <c r="F39" s="172"/>
      <c r="G39" s="172"/>
      <c r="H39" s="210"/>
      <c r="I39" s="165"/>
      <c r="J39" s="209"/>
    </row>
    <row r="40" spans="1:10">
      <c r="A40" s="165" t="s">
        <v>13</v>
      </c>
      <c r="B40" s="172" t="s">
        <v>373</v>
      </c>
      <c r="C40" s="172"/>
      <c r="D40" s="209"/>
      <c r="E40" s="209"/>
      <c r="F40" s="172"/>
      <c r="G40" s="172"/>
      <c r="H40" s="165"/>
      <c r="I40" s="165"/>
      <c r="J40" s="172"/>
    </row>
    <row r="41" spans="1:10">
      <c r="A41" s="165" t="s">
        <v>14</v>
      </c>
      <c r="B41" s="171" t="s">
        <v>370</v>
      </c>
      <c r="C41" s="172"/>
      <c r="D41" s="172"/>
      <c r="E41" s="172"/>
      <c r="F41" s="172"/>
      <c r="G41" s="172"/>
      <c r="H41" s="172"/>
      <c r="I41" s="172"/>
      <c r="J41" s="172"/>
    </row>
    <row r="42" spans="1:10" ht="33.75" customHeight="1">
      <c r="A42" s="319" t="s">
        <v>15</v>
      </c>
      <c r="B42" s="320" t="s">
        <v>374</v>
      </c>
      <c r="C42" s="313">
        <v>-727980.68</v>
      </c>
      <c r="D42" s="314"/>
      <c r="E42" s="313">
        <v>-28875.46</v>
      </c>
      <c r="F42" s="313">
        <v>-284348.76</v>
      </c>
      <c r="G42" s="313">
        <v>-37008.71</v>
      </c>
      <c r="H42" s="321">
        <v>-61138.16</v>
      </c>
      <c r="I42" s="323" t="s">
        <v>237</v>
      </c>
      <c r="J42" s="313">
        <f>SUM(C42:I42)</f>
        <v>-1139351.77</v>
      </c>
    </row>
    <row r="43" spans="1:10" ht="10.5" customHeight="1">
      <c r="A43" s="319"/>
      <c r="B43" s="320"/>
      <c r="C43" s="314"/>
      <c r="D43" s="314"/>
      <c r="E43" s="314"/>
      <c r="F43" s="314"/>
      <c r="G43" s="314"/>
      <c r="H43" s="322"/>
      <c r="I43" s="324"/>
      <c r="J43" s="314"/>
    </row>
    <row r="44" spans="1:10">
      <c r="A44" s="163" t="s">
        <v>16</v>
      </c>
      <c r="B44" s="171" t="s">
        <v>319</v>
      </c>
      <c r="C44" s="172"/>
      <c r="D44" s="172"/>
      <c r="E44" s="172"/>
      <c r="F44" s="172"/>
      <c r="G44" s="172"/>
      <c r="H44" s="165"/>
      <c r="I44" s="172"/>
      <c r="J44" s="172"/>
    </row>
    <row r="45" spans="1:10">
      <c r="A45" s="165" t="s">
        <v>17</v>
      </c>
      <c r="B45" s="172" t="s">
        <v>375</v>
      </c>
      <c r="C45" s="172"/>
      <c r="D45" s="172"/>
      <c r="E45" s="172"/>
      <c r="F45" s="172"/>
      <c r="G45" s="172"/>
      <c r="H45" s="172"/>
      <c r="I45" s="172"/>
      <c r="J45" s="172"/>
    </row>
    <row r="46" spans="1:10" ht="25.5">
      <c r="A46" s="165" t="s">
        <v>18</v>
      </c>
      <c r="B46" s="172" t="s">
        <v>328</v>
      </c>
      <c r="C46" s="172"/>
      <c r="D46" s="172"/>
      <c r="E46" s="172"/>
      <c r="F46" s="172"/>
      <c r="G46" s="172"/>
      <c r="H46" s="165"/>
      <c r="I46" s="172"/>
      <c r="J46" s="172"/>
    </row>
    <row r="47" spans="1:10">
      <c r="A47" s="165" t="s">
        <v>19</v>
      </c>
      <c r="B47" s="172" t="s">
        <v>320</v>
      </c>
      <c r="C47" s="172"/>
      <c r="D47" s="172"/>
      <c r="E47" s="172"/>
      <c r="F47" s="172"/>
      <c r="G47" s="172"/>
      <c r="H47" s="165"/>
      <c r="I47" s="172"/>
      <c r="J47" s="172"/>
    </row>
    <row r="48" spans="1:10" ht="25.5">
      <c r="A48" s="165" t="s">
        <v>20</v>
      </c>
      <c r="B48" s="172" t="s">
        <v>376</v>
      </c>
      <c r="C48" s="172"/>
      <c r="D48" s="172"/>
      <c r="E48" s="172"/>
      <c r="F48" s="172"/>
      <c r="G48" s="172"/>
      <c r="H48" s="165"/>
      <c r="I48" s="172"/>
      <c r="J48" s="172"/>
    </row>
    <row r="49" spans="1:10">
      <c r="A49" s="165" t="s">
        <v>377</v>
      </c>
      <c r="B49" s="172" t="s">
        <v>314</v>
      </c>
      <c r="C49" s="172"/>
      <c r="D49" s="172"/>
      <c r="E49" s="172"/>
      <c r="F49" s="172"/>
      <c r="G49" s="172"/>
      <c r="H49" s="165"/>
      <c r="I49" s="172"/>
      <c r="J49" s="172"/>
    </row>
    <row r="50" spans="1:10">
      <c r="A50" s="165" t="s">
        <v>378</v>
      </c>
      <c r="B50" s="172" t="s">
        <v>315</v>
      </c>
      <c r="C50" s="172"/>
      <c r="D50" s="172"/>
      <c r="E50" s="172"/>
      <c r="F50" s="172"/>
      <c r="G50" s="172"/>
      <c r="H50" s="165"/>
      <c r="I50" s="172"/>
      <c r="J50" s="172"/>
    </row>
    <row r="51" spans="1:10">
      <c r="A51" s="165" t="s">
        <v>379</v>
      </c>
      <c r="B51" s="172" t="s">
        <v>316</v>
      </c>
      <c r="C51" s="172"/>
      <c r="D51" s="172"/>
      <c r="E51" s="172"/>
      <c r="F51" s="172"/>
      <c r="G51" s="172"/>
      <c r="H51" s="165"/>
      <c r="I51" s="172"/>
      <c r="J51" s="172"/>
    </row>
    <row r="52" spans="1:10">
      <c r="A52" s="165" t="s">
        <v>21</v>
      </c>
      <c r="B52" s="172" t="s">
        <v>369</v>
      </c>
      <c r="C52" s="172"/>
      <c r="D52" s="172"/>
      <c r="E52" s="172"/>
      <c r="F52" s="172"/>
      <c r="G52" s="172"/>
      <c r="H52" s="172"/>
      <c r="I52" s="172"/>
      <c r="J52" s="172"/>
    </row>
    <row r="53" spans="1:10">
      <c r="A53" s="165" t="s">
        <v>22</v>
      </c>
      <c r="B53" s="171" t="s">
        <v>370</v>
      </c>
      <c r="C53" s="172"/>
      <c r="D53" s="172"/>
      <c r="E53" s="172"/>
      <c r="F53" s="172"/>
      <c r="G53" s="172"/>
      <c r="H53" s="172"/>
      <c r="I53" s="172"/>
      <c r="J53" s="172"/>
    </row>
    <row r="54" spans="1:10" ht="44.25" customHeight="1">
      <c r="A54" s="163" t="s">
        <v>23</v>
      </c>
      <c r="B54" s="171" t="s">
        <v>380</v>
      </c>
      <c r="C54" s="172"/>
      <c r="D54" s="172"/>
      <c r="E54" s="172"/>
      <c r="F54" s="172"/>
      <c r="G54" s="172"/>
      <c r="H54" s="172"/>
      <c r="I54" s="172"/>
      <c r="J54" s="172"/>
    </row>
    <row r="55" spans="1:10" ht="25.5">
      <c r="A55" s="163" t="s">
        <v>24</v>
      </c>
      <c r="B55" s="171" t="s">
        <v>381</v>
      </c>
      <c r="C55" s="209">
        <f>SUM(C25+C42)</f>
        <v>1971512.5499999998</v>
      </c>
      <c r="D55" s="172"/>
      <c r="E55" s="209">
        <f>SUM(E25+E42)</f>
        <v>29009.629999999997</v>
      </c>
      <c r="F55" s="209">
        <f>SUM(F25+F42)</f>
        <v>9052.25</v>
      </c>
      <c r="G55" s="209">
        <f>SUM(G25+G42)</f>
        <v>1113.1600000000035</v>
      </c>
      <c r="H55" s="209">
        <f>SUM(H25+H42)</f>
        <v>42368.229999999996</v>
      </c>
      <c r="I55" s="172"/>
      <c r="J55" s="209">
        <f>SUM(C55:I55)</f>
        <v>2053055.8199999996</v>
      </c>
    </row>
    <row r="56" spans="1:10" ht="51.75" customHeight="1">
      <c r="A56" s="315" t="s">
        <v>321</v>
      </c>
      <c r="B56" s="316" t="s">
        <v>434</v>
      </c>
      <c r="C56" s="315"/>
      <c r="D56" s="315"/>
      <c r="E56" s="315"/>
      <c r="F56" s="315"/>
      <c r="G56" s="314"/>
      <c r="H56" s="314"/>
      <c r="I56" s="314"/>
      <c r="J56" s="313"/>
    </row>
    <row r="57" spans="1:10" ht="3" hidden="1" customHeight="1">
      <c r="A57" s="315"/>
      <c r="B57" s="317"/>
      <c r="C57" s="315"/>
      <c r="D57" s="315"/>
      <c r="E57" s="315"/>
      <c r="F57" s="315"/>
      <c r="G57" s="314"/>
      <c r="H57" s="314"/>
      <c r="I57" s="314"/>
      <c r="J57" s="314"/>
    </row>
    <row r="58" spans="1:10">
      <c r="A58" s="315"/>
      <c r="B58" s="318"/>
      <c r="C58" s="315"/>
      <c r="D58" s="315"/>
      <c r="E58" s="315"/>
      <c r="F58" s="315"/>
      <c r="G58" s="314"/>
      <c r="H58" s="314"/>
      <c r="I58" s="314"/>
      <c r="J58" s="314"/>
    </row>
    <row r="59" spans="1:10" ht="30.75" customHeight="1">
      <c r="A59" s="165" t="s">
        <v>322</v>
      </c>
      <c r="B59" s="172" t="s">
        <v>382</v>
      </c>
      <c r="C59" s="165"/>
      <c r="D59" s="165"/>
      <c r="E59" s="165"/>
      <c r="F59" s="165"/>
      <c r="G59" s="172"/>
      <c r="H59" s="172"/>
      <c r="I59" s="172"/>
      <c r="J59" s="172"/>
    </row>
    <row r="60" spans="1:10" ht="42.75" customHeight="1">
      <c r="A60" s="165" t="s">
        <v>323</v>
      </c>
      <c r="B60" s="172" t="s">
        <v>383</v>
      </c>
      <c r="C60" s="165"/>
      <c r="D60" s="165"/>
      <c r="E60" s="165"/>
      <c r="F60" s="165"/>
      <c r="G60" s="172"/>
      <c r="H60" s="172"/>
      <c r="I60" s="172"/>
      <c r="J60" s="172"/>
    </row>
    <row r="61" spans="1:10" ht="25.5">
      <c r="A61" s="165" t="s">
        <v>384</v>
      </c>
      <c r="B61" s="172" t="s">
        <v>385</v>
      </c>
      <c r="C61" s="165"/>
      <c r="D61" s="165"/>
      <c r="E61" s="165"/>
      <c r="F61" s="165"/>
      <c r="G61" s="172"/>
      <c r="H61" s="172"/>
      <c r="I61" s="172"/>
      <c r="J61" s="172"/>
    </row>
    <row r="62" spans="1:10" ht="25.5">
      <c r="A62" s="165" t="s">
        <v>386</v>
      </c>
      <c r="B62" s="172" t="s">
        <v>387</v>
      </c>
      <c r="C62" s="165"/>
      <c r="D62" s="165"/>
      <c r="E62" s="165"/>
      <c r="F62" s="165"/>
      <c r="G62" s="172"/>
      <c r="H62" s="172"/>
      <c r="I62" s="172"/>
      <c r="J62" s="172"/>
    </row>
    <row r="63" spans="1:10" ht="39" customHeight="1">
      <c r="A63" s="165" t="s">
        <v>388</v>
      </c>
      <c r="B63" s="172" t="s">
        <v>389</v>
      </c>
      <c r="C63" s="165"/>
      <c r="D63" s="165"/>
      <c r="E63" s="165"/>
      <c r="F63" s="165"/>
      <c r="G63" s="172"/>
      <c r="H63" s="172"/>
      <c r="I63" s="172"/>
      <c r="J63" s="172"/>
    </row>
    <row r="64" spans="1:10" ht="25.5">
      <c r="A64" s="163" t="s">
        <v>25</v>
      </c>
      <c r="B64" s="171" t="s">
        <v>390</v>
      </c>
      <c r="C64" s="209">
        <v>1978035.78</v>
      </c>
      <c r="D64" s="172"/>
      <c r="E64" s="209">
        <v>29650.94</v>
      </c>
      <c r="F64" s="209">
        <v>10161.32</v>
      </c>
      <c r="G64" s="209">
        <v>1529.74</v>
      </c>
      <c r="H64" s="209">
        <v>44160.91</v>
      </c>
      <c r="I64" s="172"/>
      <c r="J64" s="209">
        <v>2063538.69</v>
      </c>
    </row>
    <row r="65" spans="1:10" ht="25.5" customHeight="1">
      <c r="A65" s="315" t="s">
        <v>391</v>
      </c>
      <c r="B65" s="316" t="s">
        <v>399</v>
      </c>
      <c r="C65" s="315"/>
      <c r="D65" s="315"/>
      <c r="E65" s="315"/>
      <c r="F65" s="315"/>
      <c r="G65" s="314"/>
      <c r="H65" s="314"/>
      <c r="I65" s="314"/>
      <c r="J65" s="314"/>
    </row>
    <row r="66" spans="1:10" ht="29.25" customHeight="1">
      <c r="A66" s="315"/>
      <c r="B66" s="317"/>
      <c r="C66" s="315"/>
      <c r="D66" s="315"/>
      <c r="E66" s="315"/>
      <c r="F66" s="315"/>
      <c r="G66" s="314"/>
      <c r="H66" s="314"/>
      <c r="I66" s="314"/>
      <c r="J66" s="314"/>
    </row>
    <row r="67" spans="1:10">
      <c r="A67" s="315"/>
      <c r="B67" s="318"/>
      <c r="C67" s="315"/>
      <c r="D67" s="315"/>
      <c r="E67" s="315"/>
      <c r="F67" s="315"/>
      <c r="G67" s="314"/>
      <c r="H67" s="314"/>
      <c r="I67" s="314"/>
      <c r="J67" s="314"/>
    </row>
    <row r="68" spans="1:10" ht="30.75" customHeight="1">
      <c r="A68" s="165" t="s">
        <v>392</v>
      </c>
      <c r="B68" s="172" t="s">
        <v>382</v>
      </c>
      <c r="C68" s="165"/>
      <c r="D68" s="165"/>
      <c r="E68" s="165"/>
      <c r="F68" s="165"/>
      <c r="G68" s="172"/>
      <c r="H68" s="172"/>
      <c r="I68" s="172"/>
      <c r="J68" s="172"/>
    </row>
    <row r="69" spans="1:10" ht="38.25" customHeight="1">
      <c r="A69" s="165" t="s">
        <v>393</v>
      </c>
      <c r="B69" s="172" t="s">
        <v>383</v>
      </c>
      <c r="C69" s="165"/>
      <c r="D69" s="165"/>
      <c r="E69" s="165"/>
      <c r="F69" s="165"/>
      <c r="G69" s="172"/>
      <c r="H69" s="172"/>
      <c r="I69" s="172"/>
      <c r="J69" s="172"/>
    </row>
    <row r="70" spans="1:10" ht="25.5">
      <c r="A70" s="165" t="s">
        <v>394</v>
      </c>
      <c r="B70" s="172" t="s">
        <v>385</v>
      </c>
      <c r="C70" s="165"/>
      <c r="D70" s="165"/>
      <c r="E70" s="165"/>
      <c r="F70" s="165"/>
      <c r="G70" s="172"/>
      <c r="H70" s="172"/>
      <c r="I70" s="172"/>
      <c r="J70" s="172"/>
    </row>
    <row r="71" spans="1:10" ht="25.5">
      <c r="A71" s="165" t="s">
        <v>395</v>
      </c>
      <c r="B71" s="172" t="s">
        <v>387</v>
      </c>
      <c r="C71" s="165"/>
      <c r="D71" s="165"/>
      <c r="E71" s="165"/>
      <c r="F71" s="165"/>
      <c r="G71" s="172"/>
      <c r="H71" s="172"/>
      <c r="I71" s="172"/>
      <c r="J71" s="172"/>
    </row>
    <row r="72" spans="1:10" ht="47.25" customHeight="1">
      <c r="A72" s="165" t="s">
        <v>396</v>
      </c>
      <c r="B72" s="172" t="s">
        <v>389</v>
      </c>
      <c r="C72" s="165"/>
      <c r="D72" s="165"/>
      <c r="E72" s="165"/>
      <c r="F72" s="165"/>
      <c r="G72" s="172"/>
      <c r="H72" s="172"/>
      <c r="I72" s="172"/>
      <c r="J72" s="172"/>
    </row>
    <row r="74" spans="1:10">
      <c r="B74" s="173" t="s">
        <v>400</v>
      </c>
    </row>
    <row r="75" spans="1:10">
      <c r="B75" s="174" t="s">
        <v>401</v>
      </c>
    </row>
    <row r="76" spans="1:10">
      <c r="B76" s="174" t="s">
        <v>402</v>
      </c>
    </row>
    <row r="77" spans="1:10">
      <c r="B77" s="174" t="s">
        <v>403</v>
      </c>
    </row>
  </sheetData>
  <mergeCells count="103">
    <mergeCell ref="A1:H1"/>
    <mergeCell ref="A5:J6"/>
    <mergeCell ref="B7:I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33:H34"/>
    <mergeCell ref="I33:I34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D42:D43"/>
    <mergeCell ref="E42:E43"/>
    <mergeCell ref="F42:F43"/>
    <mergeCell ref="G42:G43"/>
    <mergeCell ref="H42:H43"/>
    <mergeCell ref="I42:I43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3:A34"/>
    <mergeCell ref="B33:B34"/>
    <mergeCell ref="C33:C34"/>
    <mergeCell ref="D33:D34"/>
    <mergeCell ref="E33:E34"/>
    <mergeCell ref="F33:F34"/>
    <mergeCell ref="G33:G34"/>
    <mergeCell ref="J42:J43"/>
    <mergeCell ref="A56:A58"/>
    <mergeCell ref="B56:B58"/>
    <mergeCell ref="C56:C58"/>
    <mergeCell ref="D56:D58"/>
    <mergeCell ref="E56:E58"/>
    <mergeCell ref="F56:F58"/>
    <mergeCell ref="G56:G58"/>
    <mergeCell ref="H65:H67"/>
    <mergeCell ref="I65:I67"/>
    <mergeCell ref="J65:J67"/>
    <mergeCell ref="H56:H58"/>
    <mergeCell ref="I56:I58"/>
    <mergeCell ref="J56:J58"/>
    <mergeCell ref="A65:A67"/>
    <mergeCell ref="B65:B67"/>
    <mergeCell ref="C65:C67"/>
    <mergeCell ref="D65:D67"/>
    <mergeCell ref="E65:E67"/>
    <mergeCell ref="F65:F67"/>
    <mergeCell ref="G65:G67"/>
    <mergeCell ref="A42:A43"/>
    <mergeCell ref="B42:B43"/>
    <mergeCell ref="C42:C4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F339-E0CF-4C87-9DC6-D2CEBA23E7FA}">
  <dimension ref="A1:Z1000"/>
  <sheetViews>
    <sheetView workbookViewId="0">
      <selection activeCell="B3" sqref="B3"/>
    </sheetView>
  </sheetViews>
  <sheetFormatPr defaultColWidth="14.42578125" defaultRowHeight="12.75"/>
  <cols>
    <col min="1" max="1" width="5" customWidth="1"/>
    <col min="2" max="2" width="47.5703125" customWidth="1"/>
    <col min="3" max="3" width="11.85546875" customWidth="1"/>
    <col min="4" max="4" width="10.42578125" customWidth="1"/>
    <col min="5" max="5" width="14.140625" customWidth="1"/>
    <col min="6" max="6" width="12.42578125" customWidth="1"/>
    <col min="7" max="7" width="9.28515625" customWidth="1"/>
    <col min="8" max="8" width="12.28515625" customWidth="1"/>
    <col min="9" max="9" width="11.42578125" customWidth="1"/>
    <col min="10" max="26" width="9.28515625" customWidth="1"/>
  </cols>
  <sheetData>
    <row r="1" spans="1:26" ht="12.75" customHeight="1">
      <c r="A1" s="109"/>
      <c r="B1" s="141" t="s">
        <v>435</v>
      </c>
      <c r="C1" s="109"/>
      <c r="D1" s="109"/>
      <c r="E1" s="109"/>
      <c r="F1" s="109"/>
      <c r="G1" s="109" t="s">
        <v>445</v>
      </c>
      <c r="H1" s="110"/>
      <c r="I1" s="111"/>
      <c r="J1" s="109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2.75" customHeight="1">
      <c r="A2" s="109"/>
      <c r="B2" s="141" t="s">
        <v>442</v>
      </c>
      <c r="C2" s="109"/>
      <c r="D2" s="109"/>
      <c r="E2" s="109"/>
      <c r="F2" s="109"/>
      <c r="G2" s="109"/>
      <c r="H2" s="141" t="s">
        <v>276</v>
      </c>
      <c r="I2" s="109"/>
      <c r="J2" s="109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2.75" customHeight="1">
      <c r="A3" s="109"/>
      <c r="B3" s="198">
        <v>45399</v>
      </c>
      <c r="C3" s="109"/>
      <c r="D3" s="109"/>
      <c r="E3" s="109"/>
      <c r="F3" s="109"/>
      <c r="G3" s="109"/>
      <c r="H3" s="141" t="s">
        <v>277</v>
      </c>
      <c r="I3" s="109"/>
      <c r="J3" s="109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8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7.25" customHeight="1">
      <c r="A5" s="305" t="s">
        <v>278</v>
      </c>
      <c r="B5" s="238"/>
      <c r="C5" s="238"/>
      <c r="D5" s="238"/>
      <c r="E5" s="238"/>
      <c r="F5" s="238"/>
      <c r="G5" s="238"/>
      <c r="H5" s="238"/>
      <c r="I5" s="238"/>
      <c r="J5" s="239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2.75" customHeight="1">
      <c r="A7" s="335" t="s">
        <v>279</v>
      </c>
      <c r="B7" s="238"/>
      <c r="C7" s="238"/>
      <c r="D7" s="238"/>
      <c r="E7" s="238"/>
      <c r="F7" s="238"/>
      <c r="G7" s="238"/>
      <c r="H7" s="238"/>
      <c r="I7" s="238"/>
      <c r="J7" s="239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2.75" customHeight="1">
      <c r="A8" s="109"/>
      <c r="B8" s="109"/>
      <c r="C8" s="109"/>
      <c r="D8" s="109"/>
      <c r="E8" s="109"/>
      <c r="F8" s="109"/>
      <c r="G8" s="162" t="s">
        <v>441</v>
      </c>
      <c r="H8" s="162"/>
      <c r="I8" s="162"/>
      <c r="J8" s="109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50.25" customHeight="1">
      <c r="A9" s="336" t="s">
        <v>0</v>
      </c>
      <c r="B9" s="336" t="s">
        <v>33</v>
      </c>
      <c r="C9" s="336" t="s">
        <v>131</v>
      </c>
      <c r="D9" s="336" t="s">
        <v>132</v>
      </c>
      <c r="E9" s="338" t="s">
        <v>133</v>
      </c>
      <c r="F9" s="230"/>
      <c r="G9" s="338" t="s">
        <v>280</v>
      </c>
      <c r="H9" s="230"/>
      <c r="I9" s="336" t="s">
        <v>52</v>
      </c>
      <c r="J9" s="336" t="s">
        <v>235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38.25" customHeight="1">
      <c r="A10" s="337"/>
      <c r="B10" s="337"/>
      <c r="C10" s="337"/>
      <c r="D10" s="337"/>
      <c r="E10" s="143" t="s">
        <v>281</v>
      </c>
      <c r="F10" s="143" t="s">
        <v>282</v>
      </c>
      <c r="G10" s="143" t="s">
        <v>283</v>
      </c>
      <c r="H10" s="143" t="s">
        <v>284</v>
      </c>
      <c r="I10" s="337"/>
      <c r="J10" s="3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ht="12.75" customHeigh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4">
        <v>8</v>
      </c>
      <c r="I11" s="145">
        <v>9</v>
      </c>
      <c r="J11" s="145">
        <v>10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ht="14.25" customHeight="1">
      <c r="A12" s="146" t="s">
        <v>1</v>
      </c>
      <c r="B12" s="147" t="s">
        <v>285</v>
      </c>
      <c r="C12" s="148"/>
      <c r="D12" s="212">
        <v>133622.57999999999</v>
      </c>
      <c r="E12" s="148"/>
      <c r="F12" s="148"/>
      <c r="G12" s="148"/>
      <c r="H12" s="148"/>
      <c r="I12" s="148"/>
      <c r="J12" s="212">
        <v>133622.57999999999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2.75" customHeight="1">
      <c r="A13" s="143" t="s">
        <v>3</v>
      </c>
      <c r="B13" s="149" t="s">
        <v>286</v>
      </c>
      <c r="C13" s="148"/>
      <c r="D13" s="212">
        <f>SUM(D14+D15)</f>
        <v>131310.88</v>
      </c>
      <c r="E13" s="148"/>
      <c r="F13" s="148"/>
      <c r="G13" s="148"/>
      <c r="H13" s="148"/>
      <c r="I13" s="148"/>
      <c r="J13" s="212">
        <f>SUM(J14+J15)</f>
        <v>131310.88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2.75" customHeight="1">
      <c r="A14" s="143" t="s">
        <v>240</v>
      </c>
      <c r="B14" s="149" t="s">
        <v>287</v>
      </c>
      <c r="C14" s="148"/>
      <c r="D14" s="212">
        <v>15984.85</v>
      </c>
      <c r="E14" s="148"/>
      <c r="F14" s="148"/>
      <c r="G14" s="148"/>
      <c r="H14" s="148"/>
      <c r="I14" s="148"/>
      <c r="J14" s="212">
        <v>15984.85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ht="12.75" customHeight="1">
      <c r="A15" s="143" t="s">
        <v>241</v>
      </c>
      <c r="B15" s="149" t="s">
        <v>288</v>
      </c>
      <c r="C15" s="148"/>
      <c r="D15" s="212">
        <v>115326.03</v>
      </c>
      <c r="E15" s="148"/>
      <c r="F15" s="148"/>
      <c r="G15" s="148"/>
      <c r="H15" s="148"/>
      <c r="I15" s="148"/>
      <c r="J15" s="212">
        <v>115326.03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2.75" customHeight="1">
      <c r="A16" s="143" t="s">
        <v>5</v>
      </c>
      <c r="B16" s="149" t="s">
        <v>289</v>
      </c>
      <c r="C16" s="148"/>
      <c r="D16" s="212">
        <v>-82897.98</v>
      </c>
      <c r="E16" s="148"/>
      <c r="F16" s="148"/>
      <c r="G16" s="148"/>
      <c r="H16" s="148"/>
      <c r="I16" s="148"/>
      <c r="J16" s="212">
        <v>-82897.98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ht="12.75" customHeight="1">
      <c r="A17" s="143" t="s">
        <v>242</v>
      </c>
      <c r="B17" s="149" t="s">
        <v>290</v>
      </c>
      <c r="C17" s="150"/>
      <c r="D17" s="211"/>
      <c r="E17" s="150"/>
      <c r="F17" s="150"/>
      <c r="G17" s="150"/>
      <c r="H17" s="150"/>
      <c r="I17" s="150"/>
      <c r="J17" s="2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2.75" customHeight="1">
      <c r="A18" s="143" t="s">
        <v>243</v>
      </c>
      <c r="B18" s="149" t="s">
        <v>291</v>
      </c>
      <c r="C18" s="150"/>
      <c r="D18" s="211"/>
      <c r="E18" s="150"/>
      <c r="F18" s="150"/>
      <c r="G18" s="150"/>
      <c r="H18" s="150"/>
      <c r="I18" s="150"/>
      <c r="J18" s="2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2.75" customHeight="1">
      <c r="A19" s="143" t="s">
        <v>274</v>
      </c>
      <c r="B19" s="149" t="s">
        <v>292</v>
      </c>
      <c r="C19" s="150"/>
      <c r="D19" s="213">
        <v>-82897.98</v>
      </c>
      <c r="E19" s="150"/>
      <c r="F19" s="150"/>
      <c r="G19" s="150"/>
      <c r="H19" s="150"/>
      <c r="I19" s="150"/>
      <c r="J19" s="213">
        <v>-82897.98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2.75" customHeight="1">
      <c r="A20" s="143" t="s">
        <v>275</v>
      </c>
      <c r="B20" s="149" t="s">
        <v>293</v>
      </c>
      <c r="C20" s="150"/>
      <c r="D20" s="211"/>
      <c r="E20" s="150"/>
      <c r="F20" s="150"/>
      <c r="G20" s="150"/>
      <c r="H20" s="150"/>
      <c r="I20" s="150"/>
      <c r="J20" s="2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2.75" customHeight="1">
      <c r="A21" s="143" t="s">
        <v>6</v>
      </c>
      <c r="B21" s="149" t="s">
        <v>294</v>
      </c>
      <c r="C21" s="151"/>
      <c r="D21" s="151"/>
      <c r="E21" s="151"/>
      <c r="F21" s="151"/>
      <c r="G21" s="151"/>
      <c r="H21" s="151"/>
      <c r="I21" s="151"/>
      <c r="J21" s="15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25.5" customHeight="1">
      <c r="A22" s="146" t="s">
        <v>7</v>
      </c>
      <c r="B22" s="152" t="s">
        <v>295</v>
      </c>
      <c r="C22" s="153"/>
      <c r="D22" s="214">
        <v>182035.48</v>
      </c>
      <c r="E22" s="151"/>
      <c r="F22" s="151"/>
      <c r="G22" s="151"/>
      <c r="H22" s="151"/>
      <c r="I22" s="151"/>
      <c r="J22" s="214">
        <v>182035.48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2.75" customHeight="1">
      <c r="A23" s="143" t="s">
        <v>8</v>
      </c>
      <c r="B23" s="154" t="s">
        <v>296</v>
      </c>
      <c r="C23" s="151"/>
      <c r="D23" s="151"/>
      <c r="E23" s="151"/>
      <c r="F23" s="151"/>
      <c r="G23" s="151"/>
      <c r="H23" s="151"/>
      <c r="I23" s="151"/>
      <c r="J23" s="15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27" customHeight="1">
      <c r="A24" s="143" t="s">
        <v>9</v>
      </c>
      <c r="B24" s="154" t="s">
        <v>297</v>
      </c>
      <c r="C24" s="151"/>
      <c r="D24" s="151"/>
      <c r="E24" s="151"/>
      <c r="F24" s="151"/>
      <c r="G24" s="151"/>
      <c r="H24" s="151"/>
      <c r="I24" s="151"/>
      <c r="J24" s="15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2.75" customHeight="1">
      <c r="A25" s="143" t="s">
        <v>10</v>
      </c>
      <c r="B25" s="155" t="s">
        <v>298</v>
      </c>
      <c r="C25" s="151"/>
      <c r="D25" s="151"/>
      <c r="E25" s="151"/>
      <c r="F25" s="151"/>
      <c r="G25" s="151"/>
      <c r="H25" s="151"/>
      <c r="I25" s="151"/>
      <c r="J25" s="15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3.5" customHeight="1">
      <c r="A26" s="143" t="s">
        <v>11</v>
      </c>
      <c r="B26" s="155" t="s">
        <v>299</v>
      </c>
      <c r="C26" s="151"/>
      <c r="D26" s="151"/>
      <c r="E26" s="151"/>
      <c r="F26" s="151"/>
      <c r="G26" s="151"/>
      <c r="H26" s="151"/>
      <c r="I26" s="151"/>
      <c r="J26" s="15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25.5" customHeight="1">
      <c r="A27" s="143" t="s">
        <v>12</v>
      </c>
      <c r="B27" s="155" t="s">
        <v>300</v>
      </c>
      <c r="C27" s="151"/>
      <c r="D27" s="151"/>
      <c r="E27" s="151"/>
      <c r="F27" s="151"/>
      <c r="G27" s="151"/>
      <c r="H27" s="151"/>
      <c r="I27" s="151"/>
      <c r="J27" s="15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2.75" customHeight="1">
      <c r="A28" s="143" t="s">
        <v>301</v>
      </c>
      <c r="B28" s="155" t="s">
        <v>290</v>
      </c>
      <c r="C28" s="151"/>
      <c r="D28" s="151"/>
      <c r="E28" s="151"/>
      <c r="F28" s="151"/>
      <c r="G28" s="151"/>
      <c r="H28" s="151"/>
      <c r="I28" s="151"/>
      <c r="J28" s="15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2.75" customHeight="1">
      <c r="A29" s="143" t="s">
        <v>302</v>
      </c>
      <c r="B29" s="155" t="s">
        <v>291</v>
      </c>
      <c r="C29" s="151"/>
      <c r="D29" s="151"/>
      <c r="E29" s="151"/>
      <c r="F29" s="151"/>
      <c r="G29" s="151"/>
      <c r="H29" s="151"/>
      <c r="I29" s="151"/>
      <c r="J29" s="15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2.75" customHeight="1">
      <c r="A30" s="143" t="s">
        <v>303</v>
      </c>
      <c r="B30" s="155" t="s">
        <v>292</v>
      </c>
      <c r="C30" s="151"/>
      <c r="D30" s="151"/>
      <c r="E30" s="151"/>
      <c r="F30" s="151"/>
      <c r="G30" s="151"/>
      <c r="H30" s="151"/>
      <c r="I30" s="151"/>
      <c r="J30" s="15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2.75" customHeight="1">
      <c r="A31" s="143" t="s">
        <v>304</v>
      </c>
      <c r="B31" s="155" t="s">
        <v>293</v>
      </c>
      <c r="C31" s="151"/>
      <c r="D31" s="151"/>
      <c r="E31" s="151"/>
      <c r="F31" s="151"/>
      <c r="G31" s="151"/>
      <c r="H31" s="151"/>
      <c r="I31" s="151"/>
      <c r="J31" s="15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2.75" customHeight="1">
      <c r="A32" s="143" t="s">
        <v>13</v>
      </c>
      <c r="B32" s="155" t="s">
        <v>305</v>
      </c>
      <c r="C32" s="151"/>
      <c r="D32" s="151"/>
      <c r="E32" s="151"/>
      <c r="F32" s="151"/>
      <c r="G32" s="151"/>
      <c r="H32" s="151"/>
      <c r="I32" s="151"/>
      <c r="J32" s="15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27.75" customHeight="1">
      <c r="A33" s="146" t="s">
        <v>14</v>
      </c>
      <c r="B33" s="156" t="s">
        <v>306</v>
      </c>
      <c r="C33" s="151"/>
      <c r="D33" s="151"/>
      <c r="E33" s="151"/>
      <c r="F33" s="151"/>
      <c r="G33" s="151"/>
      <c r="H33" s="151"/>
      <c r="I33" s="151"/>
      <c r="J33" s="15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24.6" customHeight="1">
      <c r="A34" s="146" t="s">
        <v>15</v>
      </c>
      <c r="B34" s="156" t="s">
        <v>307</v>
      </c>
      <c r="C34" s="151"/>
      <c r="D34" s="214">
        <v>182035.48</v>
      </c>
      <c r="E34" s="151"/>
      <c r="F34" s="151"/>
      <c r="G34" s="151"/>
      <c r="H34" s="151"/>
      <c r="I34" s="151"/>
      <c r="J34" s="214">
        <v>182035.48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25.15" customHeight="1">
      <c r="A35" s="146" t="s">
        <v>16</v>
      </c>
      <c r="B35" s="156" t="s">
        <v>308</v>
      </c>
      <c r="C35" s="151"/>
      <c r="D35" s="214">
        <v>133622.57999999999</v>
      </c>
      <c r="E35" s="151"/>
      <c r="F35" s="151"/>
      <c r="G35" s="151"/>
      <c r="H35" s="151"/>
      <c r="I35" s="151"/>
      <c r="J35" s="214">
        <v>133622.57999999999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5" customHeight="1">
      <c r="A36" s="109"/>
      <c r="B36" s="109"/>
      <c r="C36" s="109"/>
      <c r="D36" s="109"/>
      <c r="E36" s="157" t="s">
        <v>309</v>
      </c>
      <c r="F36" s="109"/>
      <c r="G36" s="109"/>
      <c r="H36" s="109"/>
      <c r="I36" s="109"/>
      <c r="J36" s="109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2.75" customHeight="1">
      <c r="A37" s="334" t="s">
        <v>310</v>
      </c>
      <c r="B37" s="238"/>
      <c r="C37" s="238"/>
      <c r="D37" s="238"/>
      <c r="E37" s="238"/>
      <c r="F37" s="238"/>
      <c r="G37" s="239"/>
      <c r="H37" s="109"/>
      <c r="I37" s="109"/>
      <c r="J37" s="109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2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2.7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2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2.7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2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2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2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2.7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2.7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2.7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2.7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2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2.7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2.7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2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2.7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2.7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2.7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2.7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2.7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2.7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2.7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2.7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2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2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2.7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2.7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2.7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2.7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2.7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2.75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2.7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2.75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2.75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2.7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2.75" customHeigh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2.75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2.75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2.75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2.75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2.7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2.7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2.7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2.7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2.7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2.7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2.75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2.7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2.7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2.75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2.7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2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2.7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2.7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2.7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2.7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2.7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2.7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2.7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2.7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2.7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2.7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2.7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2.7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2.7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2.7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2.7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2.7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2.7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2.7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2.7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2.7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2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2.7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2.7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2.7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2.7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2.7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2.7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2.7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2.7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2.7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2.7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2.7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2.7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2.7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2.7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2.75" customHeight="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2.7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2.75" customHeight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2.75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2.75" customHeight="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2.7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2.75" customHeight="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2.7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2.7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2.7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2.7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2.7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2.7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2.7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2.7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2.75" customHeigh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2.75" customHeight="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2.75" customHeight="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2.75" customHeight="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2.75" customHeight="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2.75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2.7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2.75" customHeight="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2.75" customHeight="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2.75" customHeight="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2.75" customHeight="1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2.7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2.75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2.75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2.75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2.75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2.75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2.75" customHeight="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2.75" customHeight="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2.75" customHeight="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2.75" customHeight="1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2.75" customHeight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2.75" customHeight="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2.75" customHeight="1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2.75" customHeight="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2.75" customHeight="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2.75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2.75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2.7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2.7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2.7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2.7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2.7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2.7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2.75" customHeight="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2.7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2.7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2.75" customHeight="1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2.75" customHeight="1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2.75" customHeight="1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2.75" customHeight="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2.75" customHeight="1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2.75" customHeight="1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2.75" customHeight="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2.75" customHeight="1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2.75" customHeight="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2.75" customHeigh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2.75" customHeight="1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2.75" customHeight="1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2.75" customHeight="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2.75" customHeight="1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2.7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2.75" customHeight="1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2.75" customHeight="1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2.75" customHeight="1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2.75" customHeight="1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2.75" customHeight="1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2.75" customHeight="1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2.75" customHeight="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2.75" customHeight="1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2.75" customHeight="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2.75" customHeight="1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2.75" customHeight="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2.75" customHeight="1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2.75" customHeight="1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2.75" customHeight="1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2.75" customHeight="1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2.75" customHeight="1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2.75" customHeight="1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2.75" customHeight="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2.75" customHeight="1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2.75" customHeight="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2.75" customHeight="1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2.75" customHeight="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2.75" customHeight="1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2.75" customHeight="1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2.75" customHeight="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2.7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2.7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2.7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2.7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2.7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2.7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2.7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2.7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2.7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2.7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2.7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2.7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2.7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2.7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2.7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2.7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2.7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2.7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2.7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2.7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2.7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2.7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2.7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2.7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2.7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2.7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2.7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2.7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2.7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2.7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2.7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2.7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2.7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2.7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2.7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2.7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2.7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2.7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2.7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2.7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2.75" customHeight="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2.75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2.75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2.75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2.75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2.75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2.75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2.75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2.75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2.75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2.75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2.75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2.75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2.7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2.7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2.7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2.7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2.7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2.7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2.7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2.7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2.7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2.7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2.7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2.7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2.7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2.7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2.7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2.7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2.7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2.7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2.7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2.7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2.7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2.7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2.7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2.7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2.7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2.7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2.7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2.75" customHeight="1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2.75" customHeight="1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2.75" customHeight="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2.75" customHeight="1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2.75" customHeight="1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2.75" customHeight="1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2.75" customHeight="1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2.75" customHeight="1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2.75" customHeight="1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2.75" customHeight="1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2.75" customHeight="1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2.75" customHeight="1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2.75" customHeight="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2.75" customHeight="1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2.75" customHeight="1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2.75" customHeight="1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2.75" customHeight="1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2.75" customHeight="1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2.75" customHeight="1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2.75" customHeight="1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2.75" customHeight="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2.75" customHeight="1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2.75" customHeight="1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2.75" customHeight="1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2.75" customHeight="1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2.75" customHeight="1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2.75" customHeight="1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2.75" customHeight="1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2.75" customHeight="1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2.75" customHeight="1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2.75" customHeight="1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2.75" customHeight="1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2.75" customHeight="1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2.75" customHeight="1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2.75" customHeight="1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2.75" customHeight="1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2.75" customHeight="1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2.75" customHeight="1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2.75" customHeight="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2.75" customHeight="1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2.75" customHeight="1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2.75" customHeight="1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2.75" customHeight="1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2.75" customHeight="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2.75" customHeight="1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2.75" customHeight="1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2.75" customHeight="1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2.75" customHeight="1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2.75" customHeight="1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2.75" customHeight="1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2.75" customHeight="1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2.75" customHeight="1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2.75" customHeight="1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2.75" customHeight="1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2.75" customHeight="1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2.75" customHeight="1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2.75" customHeight="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2.75" customHeight="1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2.75" customHeight="1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2.75" customHeight="1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2.75" customHeight="1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2.75" customHeight="1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2.75" customHeight="1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2.75" customHeight="1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2.75" customHeight="1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2.75" customHeight="1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2.75" customHeight="1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2.75" customHeight="1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2.75" customHeight="1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2.75" customHeight="1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2.75" customHeight="1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2.75" customHeight="1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2.75" customHeight="1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2.75" customHeigh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2.75" customHeight="1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2.75" customHeight="1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2.75" customHeight="1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2.75" customHeight="1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2.75" customHeight="1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2.75" customHeight="1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2.75" customHeight="1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2.75" customHeigh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2.75" customHeight="1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2.75" customHeight="1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2.75" customHeight="1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2.75" customHeight="1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2.75" customHeight="1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2.75" customHeight="1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2.75" customHeight="1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2.75" customHeight="1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2.75" customHeight="1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2.75" customHeight="1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2.75" customHeight="1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2.75" customHeight="1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2.75" customHeight="1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2.75" customHeight="1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2.75" customHeight="1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2.75" customHeight="1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2.75" customHeight="1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2.75" customHeight="1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2.75" customHeight="1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2.75" customHeight="1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2.75" customHeight="1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2.75" customHeight="1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2.75" customHeight="1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2.75" customHeight="1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2.75" customHeight="1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2.75" customHeight="1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2.75" customHeight="1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2.75" customHeight="1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2.75" customHeight="1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2.75" customHeight="1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2.75" customHeight="1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2.75" customHeight="1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2.75" customHeight="1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2.75" customHeight="1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2.75" customHeight="1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2.75" customHeight="1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2.75" customHeight="1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2.75" customHeight="1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2.75" customHeight="1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2.75" customHeight="1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2.75" customHeight="1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2.75" customHeight="1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2.75" customHeight="1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2.75" customHeight="1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2.75" customHeight="1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2.75" customHeight="1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2.75" customHeight="1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2.75" customHeight="1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2.75" customHeight="1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2.75" customHeight="1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2.75" customHeight="1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2.75" customHeight="1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2.75" customHeight="1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2.75" customHeight="1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2.75" customHeight="1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2.75" customHeight="1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2.75" customHeight="1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2.75" customHeight="1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2.75" customHeight="1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2.75" customHeight="1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2.75" customHeight="1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2.75" customHeight="1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2.75" customHeight="1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2.75" customHeight="1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2.75" customHeight="1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2.75" customHeight="1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2.75" customHeight="1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2.75" customHeight="1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2.75" customHeight="1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2.75" customHeight="1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2.75" customHeight="1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2.75" customHeight="1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2.75" customHeight="1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2.75" customHeight="1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2.75" customHeight="1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2.75" customHeight="1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2.75" customHeight="1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2.75" customHeight="1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2.75" customHeight="1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2.75" customHeight="1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2.75" customHeight="1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2.75" customHeight="1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2.75" customHeight="1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2.75" customHeight="1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2.75" customHeight="1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2.75" customHeight="1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2.75" customHeight="1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2.75" customHeight="1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2.75" customHeight="1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2.75" customHeight="1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2.75" customHeight="1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2.75" customHeight="1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2.75" customHeight="1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2.75" customHeight="1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2.75" customHeight="1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2.75" customHeight="1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2.75" customHeight="1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2.75" customHeight="1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2.75" customHeight="1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2.75" customHeight="1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2.75" customHeight="1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2.75" customHeight="1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2.75" customHeight="1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2.75" customHeight="1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2.75" customHeight="1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2.75" customHeight="1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2.75" customHeight="1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2.75" customHeight="1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2.75" customHeight="1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2.75" customHeight="1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2.75" customHeight="1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2.75" customHeight="1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2.75" customHeight="1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2.75" customHeight="1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2.75" customHeight="1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2.75" customHeight="1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2.75" customHeight="1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2.75" customHeight="1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2.75" customHeight="1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2.75" customHeight="1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2.75" customHeight="1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2.75" customHeight="1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2.75" customHeight="1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2.75" customHeight="1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2.75" customHeight="1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2.75" customHeight="1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2.75" customHeight="1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2.75" customHeight="1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2.75" customHeight="1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2.75" customHeight="1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2.75" customHeight="1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2.75" customHeight="1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2.75" customHeight="1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2.75" customHeight="1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2.75" customHeight="1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2.75" customHeight="1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2.75" customHeight="1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2.75" customHeight="1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2.75" customHeight="1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2.75" customHeight="1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2.75" customHeight="1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2.75" customHeight="1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2.75" customHeight="1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2.75" customHeight="1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2.75" customHeight="1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2.75" customHeight="1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2.75" customHeight="1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2.75" customHeight="1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2.75" customHeight="1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2.75" customHeight="1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2.75" customHeight="1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2.75" customHeight="1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2.75" customHeight="1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2.75" customHeight="1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2.75" customHeight="1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2.75" customHeight="1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2.75" customHeight="1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2.75" customHeight="1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2.75" customHeight="1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2.75" customHeight="1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2.75" customHeight="1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2.75" customHeight="1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2.75" customHeight="1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2.75" customHeight="1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2.75" customHeight="1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2.75" customHeight="1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2.75" customHeight="1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2.75" customHeight="1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2.75" customHeight="1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2.75" customHeight="1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2.75" customHeight="1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2.75" customHeight="1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2.75" customHeight="1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2.75" customHeight="1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2.75" customHeight="1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2.75" customHeight="1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2.75" customHeight="1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2.75" customHeight="1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2.75" customHeight="1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2.75" customHeight="1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2.75" customHeight="1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2.75" customHeight="1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2.75" customHeight="1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2.75" customHeight="1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2.75" customHeight="1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2.75" customHeight="1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2.75" customHeight="1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2.75" customHeight="1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2.75" customHeight="1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2.75" customHeight="1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2.75" customHeight="1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2.75" customHeight="1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2.75" customHeight="1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2.75" customHeight="1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2.75" customHeight="1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2.75" customHeight="1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2.75" customHeight="1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2.75" customHeight="1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2.75" customHeight="1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2.75" customHeight="1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2.75" customHeight="1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2.75" customHeight="1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2.75" customHeight="1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2.75" customHeight="1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2.75" customHeight="1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2.75" customHeight="1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2.75" customHeight="1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2.75" customHeight="1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2.75" customHeight="1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2.75" customHeight="1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2.75" customHeight="1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2.75" customHeight="1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2.75" customHeight="1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2.75" customHeight="1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2.75" customHeight="1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2.75" customHeight="1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2.75" customHeight="1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2.75" customHeight="1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2.75" customHeight="1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2.75" customHeight="1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2.75" customHeight="1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2.75" customHeight="1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2.75" customHeight="1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2.75" customHeight="1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2.75" customHeight="1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2.75" customHeight="1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2.75" customHeight="1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2.75" customHeight="1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2.75" customHeight="1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2.75" customHeight="1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2.75" customHeight="1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2.75" customHeight="1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2.75" customHeight="1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2.75" customHeight="1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2.75" customHeight="1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2.75" customHeight="1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2.75" customHeight="1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2.75" customHeight="1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2.75" customHeight="1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2.75" customHeight="1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2.75" customHeight="1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2.75" customHeight="1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2.75" customHeight="1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2.75" customHeight="1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2.75" customHeight="1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2.75" customHeight="1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2.75" customHeight="1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2.75" customHeight="1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2.75" customHeight="1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2.75" customHeight="1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2.75" customHeight="1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2.75" customHeight="1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2.75" customHeight="1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2.75" customHeight="1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2.75" customHeight="1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2.75" customHeight="1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2.75" customHeight="1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2.75" customHeight="1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2.75" customHeight="1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2.75" customHeight="1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2.75" customHeight="1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2.75" customHeight="1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2.75" customHeight="1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2.75" customHeight="1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2.75" customHeight="1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2.75" customHeight="1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2.75" customHeight="1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2.75" customHeight="1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2.75" customHeight="1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2.75" customHeight="1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2.75" customHeight="1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2.75" customHeight="1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2.75" customHeight="1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2.75" customHeight="1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2.75" customHeight="1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2.75" customHeight="1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2.75" customHeight="1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2.75" customHeight="1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2.75" customHeight="1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2.75" customHeight="1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2.75" customHeight="1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2.75" customHeight="1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2.75" customHeight="1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2.75" customHeight="1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2.75" customHeight="1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2.75" customHeight="1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2.75" customHeight="1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2.75" customHeight="1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2.75" customHeight="1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2.75" customHeight="1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2.75" customHeight="1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2.75" customHeight="1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2.75" customHeight="1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2.75" customHeight="1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2.75" customHeight="1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2.75" customHeight="1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2.75" customHeight="1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2.75" customHeight="1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2.75" customHeight="1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2.75" customHeight="1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2.75" customHeight="1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2.75" customHeight="1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2.75" customHeight="1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2.75" customHeight="1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2.75" customHeight="1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2.75" customHeight="1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2.75" customHeight="1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2.75" customHeight="1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2.75" customHeight="1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2.75" customHeight="1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2.75" customHeight="1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2.75" customHeight="1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2.75" customHeight="1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2.75" customHeight="1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2.75" customHeight="1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2.75" customHeight="1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2.75" customHeight="1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2.75" customHeight="1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2.75" customHeight="1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2.75" customHeight="1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2.75" customHeight="1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2.75" customHeight="1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2.75" customHeight="1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2.75" customHeight="1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2.75" customHeight="1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2.75" customHeight="1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2.75" customHeight="1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2.75" customHeight="1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2.75" customHeight="1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2.75" customHeight="1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2.75" customHeight="1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2.75" customHeight="1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2.75" customHeight="1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2.75" customHeight="1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2.75" customHeight="1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2.75" customHeight="1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2.75" customHeight="1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2.75" customHeight="1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2.75" customHeight="1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2.75" customHeight="1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2.75" customHeight="1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2.75" customHeight="1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2.75" customHeight="1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2.75" customHeight="1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2.75" customHeight="1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2.75" customHeight="1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2.75" customHeight="1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2.75" customHeight="1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2.75" customHeight="1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2.75" customHeight="1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2.75" customHeight="1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2.75" customHeight="1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2.75" customHeight="1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2.75" customHeight="1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2.75" customHeight="1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2.75" customHeight="1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2.75" customHeight="1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2.75" customHeight="1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2.75" customHeight="1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2.75" customHeight="1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2.75" customHeight="1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2.75" customHeight="1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2.75" customHeight="1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2.75" customHeight="1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2.75" customHeight="1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2.75" customHeight="1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2.75" customHeight="1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2.75" customHeight="1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2.75" customHeight="1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2.75" customHeight="1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2.75" customHeight="1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2.75" customHeight="1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2.75" customHeight="1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2.75" customHeight="1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2.75" customHeight="1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2.75" customHeight="1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2.75" customHeight="1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2.75" customHeight="1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2.75" customHeight="1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2.75" customHeight="1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2.75" customHeight="1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2.75" customHeight="1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2.75" customHeight="1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2.75" customHeight="1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2.75" customHeight="1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2.75" customHeight="1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2.75" customHeight="1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2.75" customHeight="1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2.75" customHeight="1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2.75" customHeight="1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2.75" customHeight="1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2.75" customHeight="1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2.75" customHeight="1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2.75" customHeight="1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2.75" customHeight="1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2.75" customHeight="1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2.75" customHeight="1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2.75" customHeight="1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2.75" customHeight="1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2.75" customHeight="1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2.75" customHeight="1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2.75" customHeight="1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2.75" customHeight="1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2.75" customHeight="1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2.75" customHeight="1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2.75" customHeight="1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2.75" customHeight="1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2.75" customHeight="1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2.75" customHeight="1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2.75" customHeight="1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2.75" customHeight="1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2.75" customHeight="1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2.75" customHeight="1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2.75" customHeight="1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2.75" customHeight="1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2.75" customHeight="1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2.75" customHeight="1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2.75" customHeight="1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2.75" customHeight="1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2.75" customHeight="1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2.75" customHeight="1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2.75" customHeight="1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2.75" customHeight="1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2.75" customHeight="1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2.75" customHeight="1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2.75" customHeight="1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2.75" customHeight="1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2.75" customHeight="1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2.75" customHeight="1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2.75" customHeight="1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2.75" customHeight="1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2.75" customHeight="1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2.75" customHeight="1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2.75" customHeight="1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2.75" customHeight="1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2.75" customHeight="1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2.75" customHeight="1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2.75" customHeight="1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2.75" customHeight="1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2.75" customHeight="1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2.75" customHeight="1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2.75" customHeight="1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2.75" customHeight="1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2.75" customHeight="1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2.75" customHeight="1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2.75" customHeight="1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2.75" customHeight="1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2.75" customHeight="1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2.75" customHeight="1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2.75" customHeight="1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2.75" customHeight="1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2.75" customHeight="1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2.75" customHeight="1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2.75" customHeight="1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2.75" customHeight="1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2.75" customHeight="1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2.75" customHeight="1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2.75" customHeight="1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2.75" customHeight="1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2.75" customHeight="1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2.75" customHeight="1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2.75" customHeight="1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2.75" customHeight="1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2.75" customHeight="1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2.75" customHeight="1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2.75" customHeight="1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2.75" customHeight="1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2.75" customHeight="1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2.75" customHeight="1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2.75" customHeight="1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2.75" customHeight="1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2.75" customHeight="1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2.75" customHeight="1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2.75" customHeight="1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2.75" customHeight="1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2.75" customHeight="1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2.75" customHeight="1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2.75" customHeight="1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2.75" customHeight="1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2.75" customHeight="1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2.75" customHeight="1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2.75" customHeight="1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2.75" customHeight="1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2.75" customHeight="1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2.75" customHeight="1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2.75" customHeight="1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2.75" customHeight="1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2.75" customHeight="1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2.75" customHeight="1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2.75" customHeight="1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2.75" customHeight="1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2.75" customHeight="1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2.75" customHeight="1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2.75" customHeight="1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2.75" customHeight="1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2.75" customHeight="1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2.75" customHeight="1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2.75" customHeight="1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2.75" customHeight="1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2.75" customHeight="1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2.75" customHeight="1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2.75" customHeight="1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2.75" customHeight="1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2.75" customHeight="1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2.75" customHeight="1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2.75" customHeight="1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2.75" customHeight="1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2.75" customHeight="1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2.75" customHeight="1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2.75" customHeight="1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2.75" customHeight="1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2.75" customHeight="1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2.75" customHeight="1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2.75" customHeight="1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2.75" customHeight="1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2.75" customHeight="1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2.75" customHeight="1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2.75" customHeight="1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2.75" customHeight="1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2.75" customHeight="1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2.75" customHeight="1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2.75" customHeight="1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2.75" customHeight="1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2.75" customHeight="1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2.75" customHeight="1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2.75" customHeight="1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2.75" customHeight="1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2.75" customHeight="1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2.75" customHeight="1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2.75" customHeight="1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2.75" customHeight="1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2.75" customHeight="1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2.75" customHeight="1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2.75" customHeight="1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2.75" customHeight="1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2.75" customHeight="1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2.75" customHeight="1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2.75" customHeight="1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2.75" customHeight="1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2.75" customHeight="1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2.75" customHeight="1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2.75" customHeight="1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2.75" customHeight="1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2.75" customHeight="1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2.75" customHeight="1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2.75" customHeight="1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2.75" customHeight="1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2.75" customHeight="1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2.75" customHeight="1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2.75" customHeight="1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2.75" customHeight="1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2.75" customHeight="1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2.75" customHeight="1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2.75" customHeight="1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2.75" customHeight="1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2.75" customHeight="1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2.75" customHeight="1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2.75" customHeight="1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2.75" customHeight="1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2.75" customHeight="1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2.75" customHeight="1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2.75" customHeight="1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2.75" customHeight="1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2.75" customHeight="1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2.75" customHeight="1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2.75" customHeight="1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2.75" customHeight="1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2.75" customHeight="1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2.75" customHeight="1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2.75" customHeight="1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2.75" customHeight="1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2.75" customHeight="1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2.75" customHeight="1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2.75" customHeight="1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2.75" customHeight="1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2.75" customHeight="1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2.75" customHeight="1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2.75" customHeight="1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2.75" customHeight="1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2.75" customHeight="1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2.75" customHeight="1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2.75" customHeight="1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2.75" customHeight="1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2.75" customHeight="1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2.75" customHeight="1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2.75" customHeight="1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2.75" customHeight="1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2.75" customHeight="1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2.75" customHeight="1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2.75" customHeight="1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2.75" customHeight="1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2.75" customHeight="1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2.75" customHeight="1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2.75" customHeight="1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2.75" customHeight="1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2.75" customHeight="1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2.75" customHeight="1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2.75" customHeight="1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2.75" customHeight="1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2.75" customHeight="1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2.75" customHeight="1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2.75" customHeight="1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2.75" customHeight="1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2.75" customHeight="1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2.75" customHeight="1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2.75" customHeight="1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2.75" customHeight="1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2.75" customHeight="1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2.75" customHeight="1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2.75" customHeight="1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2.75" customHeight="1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2.75" customHeight="1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2.75" customHeight="1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2.75" customHeight="1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2.75" customHeight="1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2.75" customHeight="1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2.75" customHeight="1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2.75" customHeight="1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2.75" customHeight="1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2.75" customHeight="1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2.75" customHeight="1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2.75" customHeight="1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C5E6-5848-4005-B258-D216D61823A6}">
  <dimension ref="A1:Z1001"/>
  <sheetViews>
    <sheetView workbookViewId="0">
      <selection activeCell="C26" sqref="C26:L26"/>
    </sheetView>
  </sheetViews>
  <sheetFormatPr defaultColWidth="14.42578125" defaultRowHeight="12.75"/>
  <cols>
    <col min="1" max="1" width="4.7109375" customWidth="1"/>
    <col min="2" max="2" width="27.7109375" customWidth="1"/>
    <col min="3" max="3" width="11.28515625" customWidth="1"/>
    <col min="4" max="4" width="10" customWidth="1"/>
    <col min="5" max="5" width="8.7109375" customWidth="1"/>
    <col min="6" max="6" width="11.28515625" customWidth="1"/>
    <col min="7" max="7" width="12.140625" customWidth="1"/>
    <col min="8" max="8" width="9.7109375" customWidth="1"/>
    <col min="9" max="9" width="10.7109375" customWidth="1"/>
    <col min="10" max="10" width="9.5703125" customWidth="1"/>
    <col min="11" max="11" width="8.85546875" customWidth="1"/>
    <col min="12" max="12" width="9.5703125" customWidth="1"/>
    <col min="13" max="13" width="11.42578125" customWidth="1"/>
    <col min="14" max="26" width="9.28515625" customWidth="1"/>
  </cols>
  <sheetData>
    <row r="1" spans="1:26">
      <c r="B1" s="141" t="s">
        <v>435</v>
      </c>
    </row>
    <row r="2" spans="1:26" ht="13.5" customHeight="1">
      <c r="A2" s="160"/>
      <c r="B2" s="141" t="s">
        <v>442</v>
      </c>
      <c r="C2" s="1"/>
      <c r="D2" s="1"/>
      <c r="E2" s="1"/>
      <c r="F2" s="1"/>
      <c r="G2" s="1"/>
      <c r="H2" s="1"/>
      <c r="I2" s="142"/>
      <c r="J2" s="109" t="s">
        <v>465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0"/>
      <c r="B3" s="198">
        <v>45399</v>
      </c>
      <c r="C3" s="1"/>
      <c r="D3" s="1"/>
      <c r="E3" s="1"/>
      <c r="F3" s="1"/>
      <c r="G3" s="1"/>
      <c r="H3" s="1"/>
      <c r="I3" s="1" t="s">
        <v>461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0"/>
      <c r="B4" s="1"/>
      <c r="C4" s="1"/>
      <c r="D4" s="1"/>
      <c r="E4" s="1"/>
      <c r="F4" s="1"/>
      <c r="G4" s="1"/>
      <c r="H4" s="1"/>
      <c r="I4" s="1" t="s">
        <v>462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6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41" t="s">
        <v>341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341" t="s">
        <v>342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6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341" t="s">
        <v>329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60"/>
      <c r="B10" s="1"/>
      <c r="C10" s="1"/>
      <c r="D10" s="1"/>
      <c r="E10" s="1"/>
      <c r="F10" s="1"/>
      <c r="G10" s="1"/>
      <c r="H10" s="1"/>
      <c r="I10" s="1"/>
      <c r="J10" s="162" t="s">
        <v>441</v>
      </c>
      <c r="L10" s="162"/>
      <c r="M10" s="16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42" t="s">
        <v>0</v>
      </c>
      <c r="B11" s="342" t="s">
        <v>330</v>
      </c>
      <c r="C11" s="342" t="s">
        <v>331</v>
      </c>
      <c r="D11" s="343" t="s">
        <v>272</v>
      </c>
      <c r="E11" s="232"/>
      <c r="F11" s="232"/>
      <c r="G11" s="232"/>
      <c r="H11" s="232"/>
      <c r="I11" s="232"/>
      <c r="J11" s="232"/>
      <c r="K11" s="232"/>
      <c r="L11" s="230"/>
      <c r="M11" s="342" t="s">
        <v>332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2.5" customHeight="1">
      <c r="A12" s="337"/>
      <c r="B12" s="337"/>
      <c r="C12" s="337"/>
      <c r="D12" s="138" t="s">
        <v>343</v>
      </c>
      <c r="E12" s="138" t="s">
        <v>333</v>
      </c>
      <c r="F12" s="138" t="s">
        <v>344</v>
      </c>
      <c r="G12" s="138" t="s">
        <v>273</v>
      </c>
      <c r="H12" s="138" t="s">
        <v>345</v>
      </c>
      <c r="I12" s="137" t="s">
        <v>346</v>
      </c>
      <c r="J12" s="138" t="s">
        <v>334</v>
      </c>
      <c r="K12" s="138" t="s">
        <v>335</v>
      </c>
      <c r="L12" s="161" t="s">
        <v>347</v>
      </c>
      <c r="M12" s="33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6</v>
      </c>
      <c r="H13" s="9">
        <v>8</v>
      </c>
      <c r="I13" s="9">
        <v>9</v>
      </c>
      <c r="J13" s="9">
        <v>10</v>
      </c>
      <c r="K13" s="114">
        <v>11</v>
      </c>
      <c r="L13" s="9">
        <v>12</v>
      </c>
      <c r="M13" s="9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84" customHeight="1">
      <c r="A14" s="138" t="s">
        <v>1</v>
      </c>
      <c r="B14" s="140" t="s">
        <v>348</v>
      </c>
      <c r="C14" s="215">
        <v>1244129.1599999999</v>
      </c>
      <c r="D14" s="159"/>
      <c r="E14" s="159"/>
      <c r="F14" s="215"/>
      <c r="G14" s="215"/>
      <c r="H14" s="159"/>
      <c r="I14" s="215">
        <v>-4716.66</v>
      </c>
      <c r="J14" s="159"/>
      <c r="K14" s="215"/>
      <c r="L14" s="215"/>
      <c r="M14" s="215">
        <f>SUM(C14:L14)</f>
        <v>1239412.5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39" t="s">
        <v>238</v>
      </c>
      <c r="B15" s="159" t="s">
        <v>336</v>
      </c>
      <c r="C15" s="215">
        <v>1244129.1599999999</v>
      </c>
      <c r="D15" s="159"/>
      <c r="E15" s="159"/>
      <c r="F15" s="215"/>
      <c r="G15" s="215"/>
      <c r="H15" s="159"/>
      <c r="I15" s="215">
        <v>-4716.66</v>
      </c>
      <c r="J15" s="159"/>
      <c r="K15" s="159"/>
      <c r="L15" s="159"/>
      <c r="M15" s="215">
        <f>SUM(C15:L15)</f>
        <v>1239412.5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39" t="s">
        <v>239</v>
      </c>
      <c r="B16" s="159" t="s">
        <v>337</v>
      </c>
      <c r="C16" s="159">
        <v>0</v>
      </c>
      <c r="D16" s="159"/>
      <c r="E16" s="159"/>
      <c r="F16" s="159"/>
      <c r="G16" s="159"/>
      <c r="H16" s="159"/>
      <c r="I16" s="159"/>
      <c r="J16" s="159"/>
      <c r="K16" s="215"/>
      <c r="L16" s="215"/>
      <c r="M16" s="159">
        <f>SUM(C16:L16)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2.25" customHeight="1">
      <c r="A17" s="138" t="s">
        <v>3</v>
      </c>
      <c r="B17" s="140" t="s">
        <v>349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39" t="s">
        <v>350</v>
      </c>
      <c r="B18" s="159" t="s">
        <v>336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39" t="s">
        <v>351</v>
      </c>
      <c r="B19" s="159" t="s">
        <v>337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0.6" customHeight="1">
      <c r="A20" s="138" t="s">
        <v>5</v>
      </c>
      <c r="B20" s="140" t="s">
        <v>352</v>
      </c>
      <c r="C20" s="215">
        <v>694040.44</v>
      </c>
      <c r="D20" s="215"/>
      <c r="E20" s="159"/>
      <c r="F20" s="159"/>
      <c r="G20" s="159"/>
      <c r="H20" s="159"/>
      <c r="I20" s="215">
        <v>-1945.65</v>
      </c>
      <c r="J20" s="159"/>
      <c r="K20" s="215"/>
      <c r="L20" s="215"/>
      <c r="M20" s="215">
        <f t="shared" ref="M20:M25" si="0">SUM(C20:L20)</f>
        <v>692094.78999999992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39" t="s">
        <v>242</v>
      </c>
      <c r="B21" s="159" t="s">
        <v>336</v>
      </c>
      <c r="C21" s="215">
        <v>694040.44</v>
      </c>
      <c r="D21" s="159"/>
      <c r="E21" s="215"/>
      <c r="F21" s="159"/>
      <c r="G21" s="159"/>
      <c r="H21" s="159"/>
      <c r="I21" s="215">
        <v>-1945.65</v>
      </c>
      <c r="J21" s="159"/>
      <c r="K21" s="159"/>
      <c r="L21" s="159"/>
      <c r="M21" s="215">
        <f t="shared" si="0"/>
        <v>692094.78999999992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39" t="s">
        <v>353</v>
      </c>
      <c r="B22" s="159" t="s">
        <v>337</v>
      </c>
      <c r="C22" s="159">
        <v>0</v>
      </c>
      <c r="D22" s="215"/>
      <c r="E22" s="215"/>
      <c r="F22" s="159"/>
      <c r="G22" s="159"/>
      <c r="H22" s="159"/>
      <c r="I22" s="215"/>
      <c r="J22" s="159"/>
      <c r="K22" s="215"/>
      <c r="L22" s="215"/>
      <c r="M22" s="159">
        <f t="shared" si="0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38" t="s">
        <v>6</v>
      </c>
      <c r="B23" s="140" t="s">
        <v>338</v>
      </c>
      <c r="C23" s="215">
        <v>157873.35</v>
      </c>
      <c r="D23" s="159"/>
      <c r="E23" s="159"/>
      <c r="F23" s="215">
        <v>115326.03</v>
      </c>
      <c r="G23" s="215"/>
      <c r="H23" s="159"/>
      <c r="I23" s="215">
        <v>-65130.16</v>
      </c>
      <c r="J23" s="159"/>
      <c r="K23" s="159"/>
      <c r="L23" s="159"/>
      <c r="M23" s="215">
        <f t="shared" si="0"/>
        <v>208069.22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39" t="s">
        <v>244</v>
      </c>
      <c r="B24" s="159" t="s">
        <v>336</v>
      </c>
      <c r="C24" s="215">
        <v>155777.44</v>
      </c>
      <c r="D24" s="159"/>
      <c r="E24" s="159"/>
      <c r="F24" s="215">
        <v>115326.03</v>
      </c>
      <c r="G24" s="215"/>
      <c r="H24" s="159"/>
      <c r="I24" s="215">
        <v>-65130.16</v>
      </c>
      <c r="J24" s="159"/>
      <c r="K24" s="159"/>
      <c r="L24" s="159"/>
      <c r="M24" s="215">
        <f t="shared" si="0"/>
        <v>205973.30999999997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39" t="s">
        <v>245</v>
      </c>
      <c r="B25" s="159" t="s">
        <v>337</v>
      </c>
      <c r="C25" s="215">
        <v>2095.91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215">
        <f t="shared" si="0"/>
        <v>2095.91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38" t="s">
        <v>7</v>
      </c>
      <c r="B26" s="140" t="s">
        <v>339</v>
      </c>
      <c r="C26" s="215">
        <f>SUM(C14+C17+C20+C23)</f>
        <v>2096042.95</v>
      </c>
      <c r="D26" s="215"/>
      <c r="E26" s="159"/>
      <c r="F26" s="215">
        <v>115326.03</v>
      </c>
      <c r="G26" s="215"/>
      <c r="H26" s="159"/>
      <c r="I26" s="215">
        <v>-71792.47</v>
      </c>
      <c r="J26" s="159"/>
      <c r="K26" s="215"/>
      <c r="L26" s="215"/>
      <c r="M26" s="215">
        <f>SUM(M14+M17+M20+M23)</f>
        <v>2139576.5100000002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339" t="s">
        <v>340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11"/>
      <c r="B28" s="111"/>
      <c r="C28" s="111"/>
      <c r="D28" s="1" t="s">
        <v>354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>
      <c r="A29" s="16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6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6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6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6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6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6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6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6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6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6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6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6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6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6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6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6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6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6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6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6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6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6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6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6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6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6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6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6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6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6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6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6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6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6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6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6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6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6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6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6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6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6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6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6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6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6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6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6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6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6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6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6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6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6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6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6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6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6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6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6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6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6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6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6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6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6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6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6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6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6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6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6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6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6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6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6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6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6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6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6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6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6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6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6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6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6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6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6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6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6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6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6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6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6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6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6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6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6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6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6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6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6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6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6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6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6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6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6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6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6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6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6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6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6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6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6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6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6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6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6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6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6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6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6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6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6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6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6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6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6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6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6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6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6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6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6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6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6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6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6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6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6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6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6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6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6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6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6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6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6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6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6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6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6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6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6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6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6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6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6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6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6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6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6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6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6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6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6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6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6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6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6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6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6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6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6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6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6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6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6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6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6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6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6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6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6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6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6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6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6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6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6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6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6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6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6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6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6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6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6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6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6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6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6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6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6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6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6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6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6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6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6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6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6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6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6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6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6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6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6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6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6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6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6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6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6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6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6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6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6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6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6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6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6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6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6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6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6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6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6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6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6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6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6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6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6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6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6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6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6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6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6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6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6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6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6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6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6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6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6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6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6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6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6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6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6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6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6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6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6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6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6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6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6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6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6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6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6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6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6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6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6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6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6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6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6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6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6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6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6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6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6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6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6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6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6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6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6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6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6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6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6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6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6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6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6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6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6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6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6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6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6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6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6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6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6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6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6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6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6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6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6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6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6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6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6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6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6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6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6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6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6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6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6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6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6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6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6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6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6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6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6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6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6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6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6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6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6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6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6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6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6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6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6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6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6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6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6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6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6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6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6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6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6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6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6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6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6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6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6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6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6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6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6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6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6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6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6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6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6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6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6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6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6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6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6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6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6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6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6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6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6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6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6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6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6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6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6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6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6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6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6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6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6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6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6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6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6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6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6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6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6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6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6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6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6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6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6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6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6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6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6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6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6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6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6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6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6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6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6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6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6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6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6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6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6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6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6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6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6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6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6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6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6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6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6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6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6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6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6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6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6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6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6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6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6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6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6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6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6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6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6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6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6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6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6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6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6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6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6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6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6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6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6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6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6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6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6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6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6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6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6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6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6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6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6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6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6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6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6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6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6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6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6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6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6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6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6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6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6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6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6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6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6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6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6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6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6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6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6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6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6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6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6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6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6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6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6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6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6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6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6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6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6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6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6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6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6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6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6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6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6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6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6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6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6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6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6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6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6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6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6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6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6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6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6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6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6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6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6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6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6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6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6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6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6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6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6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6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6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6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6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6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6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6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6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6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6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6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6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6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6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6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6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6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6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6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6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6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6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6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6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6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6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6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6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6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6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6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6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6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6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6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6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6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6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6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6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6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6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6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6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6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6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6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6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6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6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6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6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6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6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6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6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6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6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6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6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6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6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6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6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6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6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6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6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6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6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6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6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6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6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6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6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6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6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6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6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6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6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6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6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6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6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6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6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6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6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6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6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6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6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6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6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6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6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6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6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6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6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6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6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6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6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6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6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6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6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6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6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6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6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6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6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6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6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6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6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6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6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6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6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6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6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6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6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6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6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6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6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6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6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6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6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6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6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6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6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6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6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6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6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6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6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6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6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6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6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6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6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6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6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6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6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6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6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6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6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6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6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6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6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6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6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6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6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6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6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6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6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6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6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6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6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6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6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6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6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6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6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6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6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6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6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6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6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6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6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6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6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6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6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6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6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6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6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6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6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6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6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6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6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6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6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6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6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6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6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6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6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6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6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6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6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6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6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6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6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6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6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6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6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6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6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6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6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6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6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6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6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6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6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6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6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6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6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6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6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6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6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6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6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6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6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6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6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6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6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6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6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6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6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6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6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6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6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6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6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6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6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6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6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6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6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6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6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6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6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6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6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6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6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6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6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6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6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6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6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6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6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6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6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6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6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6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6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6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6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6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6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6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6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6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6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6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6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6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6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6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6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6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6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6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6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6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6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6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6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6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6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6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6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6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6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6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6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6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6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6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6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6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6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6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6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6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6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6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6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6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6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6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6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6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6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6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6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6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6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6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6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6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6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6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6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6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6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6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6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6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6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6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6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6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6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6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6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6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6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6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6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6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6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6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6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6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6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6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6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6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6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6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6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6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6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6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6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6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6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6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6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6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6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6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6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6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6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6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6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6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6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6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6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6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A27:M27"/>
    <mergeCell ref="A6:M6"/>
    <mergeCell ref="A7:M7"/>
    <mergeCell ref="A9:M9"/>
    <mergeCell ref="A11:A12"/>
    <mergeCell ref="B11:B12"/>
    <mergeCell ref="C11:C12"/>
    <mergeCell ref="D11:L11"/>
    <mergeCell ref="M11:M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004"/>
  <sheetViews>
    <sheetView showGridLines="0" view="pageBreakPreview" zoomScale="130" zoomScaleNormal="100" zoomScaleSheetLayoutView="130" workbookViewId="0">
      <selection activeCell="C7" sqref="C7"/>
    </sheetView>
  </sheetViews>
  <sheetFormatPr defaultColWidth="14.42578125" defaultRowHeight="15" customHeight="1"/>
  <cols>
    <col min="1" max="1" width="5.5703125" customWidth="1"/>
    <col min="2" max="2" width="1.7109375" customWidth="1"/>
    <col min="3" max="3" width="57.28515625" customWidth="1"/>
    <col min="4" max="5" width="13.7109375" customWidth="1"/>
    <col min="6" max="26" width="9.28515625" customWidth="1"/>
  </cols>
  <sheetData>
    <row r="1" spans="1:26" ht="15" customHeight="1">
      <c r="C1" s="141" t="s">
        <v>435</v>
      </c>
    </row>
    <row r="2" spans="1:26" ht="15" customHeight="1">
      <c r="C2" s="141" t="s">
        <v>442</v>
      </c>
    </row>
    <row r="3" spans="1:26" ht="15" customHeight="1">
      <c r="C3" s="198">
        <v>45399</v>
      </c>
    </row>
    <row r="5" spans="1:26" ht="12.75" customHeight="1">
      <c r="A5" s="90"/>
      <c r="B5" s="90"/>
      <c r="C5" s="91"/>
      <c r="D5" s="109" t="s">
        <v>446</v>
      </c>
      <c r="E5" s="91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115"/>
      <c r="B6" s="115"/>
      <c r="C6" s="113" t="s">
        <v>249</v>
      </c>
      <c r="D6" s="31"/>
      <c r="E6" s="3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2.75" customHeight="1">
      <c r="A7" s="115"/>
      <c r="B7" s="115"/>
      <c r="C7" s="33" t="s">
        <v>250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2.75" customHeight="1">
      <c r="A8" s="115"/>
      <c r="B8" s="115"/>
      <c r="C8" s="115"/>
      <c r="D8" s="115"/>
      <c r="E8" s="115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45" customHeight="1">
      <c r="A9" s="330" t="s">
        <v>251</v>
      </c>
      <c r="B9" s="238"/>
      <c r="C9" s="238"/>
      <c r="D9" s="238"/>
      <c r="E9" s="23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2.75" customHeight="1">
      <c r="A10" s="116"/>
      <c r="B10" s="116"/>
      <c r="C10" s="116"/>
      <c r="D10" s="116"/>
      <c r="E10" s="116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5" customHeight="1">
      <c r="A11" s="330" t="s">
        <v>252</v>
      </c>
      <c r="B11" s="238"/>
      <c r="C11" s="238"/>
      <c r="D11" s="238"/>
      <c r="E11" s="23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2.75" customHeight="1">
      <c r="A12" s="118"/>
      <c r="B12" s="118"/>
      <c r="C12" s="256" t="s">
        <v>463</v>
      </c>
      <c r="D12" s="256"/>
      <c r="E12" s="256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57.75" customHeight="1">
      <c r="A13" s="94" t="s">
        <v>0</v>
      </c>
      <c r="B13" s="265" t="s">
        <v>248</v>
      </c>
      <c r="C13" s="230"/>
      <c r="D13" s="94" t="s">
        <v>155</v>
      </c>
      <c r="E13" s="94" t="s">
        <v>156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2.75" customHeight="1">
      <c r="A14" s="119">
        <v>1</v>
      </c>
      <c r="B14" s="345">
        <v>2</v>
      </c>
      <c r="C14" s="346"/>
      <c r="D14" s="119">
        <v>3</v>
      </c>
      <c r="E14" s="119">
        <v>4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5" customHeight="1">
      <c r="A15" s="94" t="s">
        <v>1</v>
      </c>
      <c r="B15" s="260" t="s">
        <v>253</v>
      </c>
      <c r="C15" s="230"/>
      <c r="D15" s="217">
        <v>0</v>
      </c>
      <c r="E15" s="199">
        <v>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5" customHeight="1">
      <c r="A16" s="112" t="s">
        <v>238</v>
      </c>
      <c r="B16" s="122"/>
      <c r="C16" s="121" t="s">
        <v>254</v>
      </c>
      <c r="D16" s="112"/>
      <c r="E16" s="196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5" customHeight="1">
      <c r="A17" s="112" t="s">
        <v>239</v>
      </c>
      <c r="B17" s="122"/>
      <c r="C17" s="121" t="s">
        <v>255</v>
      </c>
      <c r="D17" s="218"/>
      <c r="E17" s="196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" customHeight="1">
      <c r="A18" s="112" t="s">
        <v>236</v>
      </c>
      <c r="B18" s="125"/>
      <c r="C18" s="126" t="s">
        <v>256</v>
      </c>
      <c r="D18" s="112"/>
      <c r="E18" s="96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" customHeight="1">
      <c r="A19" s="120" t="s">
        <v>257</v>
      </c>
      <c r="B19" s="127"/>
      <c r="C19" s="121" t="s">
        <v>258</v>
      </c>
      <c r="D19" s="216"/>
      <c r="E19" s="9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" customHeight="1">
      <c r="A20" s="112" t="s">
        <v>259</v>
      </c>
      <c r="B20" s="128"/>
      <c r="C20" s="129" t="s">
        <v>260</v>
      </c>
      <c r="D20" s="112"/>
      <c r="E20" s="9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" customHeight="1">
      <c r="A21" s="112" t="s">
        <v>261</v>
      </c>
      <c r="B21" s="130"/>
      <c r="C21" s="121" t="s">
        <v>262</v>
      </c>
      <c r="D21" s="112"/>
      <c r="E21" s="96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" customHeight="1">
      <c r="A22" s="94" t="s">
        <v>3</v>
      </c>
      <c r="B22" s="124" t="s">
        <v>263</v>
      </c>
      <c r="C22" s="131"/>
      <c r="D22" s="217">
        <v>0</v>
      </c>
      <c r="E22" s="199">
        <v>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5" customHeight="1">
      <c r="A23" s="112" t="s">
        <v>240</v>
      </c>
      <c r="B23" s="97"/>
      <c r="C23" s="123" t="s">
        <v>264</v>
      </c>
      <c r="D23" s="112"/>
      <c r="E23" s="96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5" customHeight="1">
      <c r="A24" s="112" t="s">
        <v>241</v>
      </c>
      <c r="B24" s="97"/>
      <c r="C24" s="123" t="s">
        <v>265</v>
      </c>
      <c r="D24" s="112"/>
      <c r="E24" s="96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5" customHeight="1">
      <c r="A25" s="112" t="s">
        <v>266</v>
      </c>
      <c r="B25" s="97"/>
      <c r="C25" s="123" t="s">
        <v>267</v>
      </c>
      <c r="D25" s="218"/>
      <c r="E25" s="96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5" customHeight="1">
      <c r="A26" s="112" t="s">
        <v>268</v>
      </c>
      <c r="B26" s="132"/>
      <c r="C26" s="92" t="s">
        <v>269</v>
      </c>
      <c r="D26" s="112"/>
      <c r="E26" s="96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5" customHeight="1">
      <c r="A27" s="94" t="s">
        <v>5</v>
      </c>
      <c r="B27" s="133" t="s">
        <v>270</v>
      </c>
      <c r="C27" s="134"/>
      <c r="D27" s="217">
        <v>0</v>
      </c>
      <c r="E27" s="199">
        <v>0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5" customHeight="1">
      <c r="A28" s="135"/>
      <c r="B28" s="124"/>
      <c r="C28" s="92"/>
      <c r="D28" s="135"/>
      <c r="E28" s="136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2.75" customHeight="1">
      <c r="A29" s="2" t="s">
        <v>271</v>
      </c>
      <c r="B29" s="30"/>
      <c r="C29" s="30"/>
      <c r="D29" s="117"/>
      <c r="E29" s="117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1.5" customHeight="1">
      <c r="A30" s="344" t="s">
        <v>247</v>
      </c>
      <c r="B30" s="238"/>
      <c r="C30" s="238"/>
      <c r="D30" s="238"/>
      <c r="E30" s="23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2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2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2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2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2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2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2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2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2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2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2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2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2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2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2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2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2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2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2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2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2.7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2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2.7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2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12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2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2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2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2.7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2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2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2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2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2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2.7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2.7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2.7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2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2.7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2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2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2.7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2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2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2.7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2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12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12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2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12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12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2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12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12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12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12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12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12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12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12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12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12.7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12.7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12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12.7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2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12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12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12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12.7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12.7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12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12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12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12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12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12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12.7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12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12.7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12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12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12.7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12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12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12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2.7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2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12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12.7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12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12.7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12.7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12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12.7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12.7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12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12.7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12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12.7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12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12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12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12.7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12.7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12.7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12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12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12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12.7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12.7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2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2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2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12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12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12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12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12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12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12.7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12.7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12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12.7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12.7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12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12.7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12.7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12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12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12.7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12.7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12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12.7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12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12.7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12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12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12.7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12.7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12.7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12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12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12.7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12.7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12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12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12.7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12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12.7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12.7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12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12.7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12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12.7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12.7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12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12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12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12.7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12.7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12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12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12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12.7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12.7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12.7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12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12.75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12.7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12.75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12.75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12.7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12.75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12.75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12.75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12.7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12.75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12.7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12.7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12.7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12.7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12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12.7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12.7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12.7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12.7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12.7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12.7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12.7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12.7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12.7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12.7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12.7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12.7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12.7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12.7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12.7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12.75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12.7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12.75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12.75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12.7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12.75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12.7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12.75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12.75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12.7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12.75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12.7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12.75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12.75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12.7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12.75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12.7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12.7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12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12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12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12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12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12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12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12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12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12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12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12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12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12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12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12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12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12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12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12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12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12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12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12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12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12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12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12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12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12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12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12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12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12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12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12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12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12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12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12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12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12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12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12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12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12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12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12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12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12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12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12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12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12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12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12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12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12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12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12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12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12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12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12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12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12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12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12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12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1:26" ht="12.7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1:26" ht="12.7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1:26" ht="12.7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1:26" ht="12.7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1:26" ht="12.7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1:26" ht="12.7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1:26" ht="12.7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1:26" ht="12.7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1:26" ht="12.7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1:26" ht="12.7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1:26" ht="12.7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1:26" ht="12.7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1:26" ht="12.7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1:26" ht="12.7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1:26" ht="12.7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spans="1:26" ht="12.7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  <row r="1001" spans="1:26" ht="12.75" customHeight="1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</row>
    <row r="1002" spans="1:26" ht="12.75" customHeight="1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</row>
    <row r="1003" spans="1:26" ht="12.75" customHeight="1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</row>
    <row r="1004" spans="1:26" ht="12.75" customHeight="1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</row>
  </sheetData>
  <mergeCells count="7">
    <mergeCell ref="A30:E30"/>
    <mergeCell ref="A9:E9"/>
    <mergeCell ref="A11:E11"/>
    <mergeCell ref="B13:C13"/>
    <mergeCell ref="B14:C14"/>
    <mergeCell ref="B15:C15"/>
    <mergeCell ref="C12:E12"/>
  </mergeCells>
  <printOptions horizontalCentered="1"/>
  <pageMargins left="0.55118110236220474" right="0.55118110236220474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1</vt:i4>
      </vt:variant>
    </vt:vector>
  </HeadingPairs>
  <TitlesOfParts>
    <vt:vector size="8" baseType="lpstr">
      <vt:lpstr>Finansinės būklės ataskaita</vt:lpstr>
      <vt:lpstr>Veiklos rezultatų ataskaita</vt:lpstr>
      <vt:lpstr>Nematerialus turtas</vt:lpstr>
      <vt:lpstr>Ilgalaikis mat. turtas</vt:lpstr>
      <vt:lpstr>Atsargų ataskaita</vt:lpstr>
      <vt:lpstr>Finansavimo sumos</vt:lpstr>
      <vt:lpstr>Fin.investicinės veiklos paj.są</vt:lpstr>
      <vt:lpstr>'Finansinės būklės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Gelusevičiūtė</dc:creator>
  <cp:lastModifiedBy>Buhaltere</cp:lastModifiedBy>
  <cp:lastPrinted>2024-04-16T10:21:34Z</cp:lastPrinted>
  <dcterms:created xsi:type="dcterms:W3CDTF">2022-03-07T08:36:37Z</dcterms:created>
  <dcterms:modified xsi:type="dcterms:W3CDTF">2024-04-17T06:09:21Z</dcterms:modified>
</cp:coreProperties>
</file>