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Vartotojo failai\Desktop\"/>
    </mc:Choice>
  </mc:AlternateContent>
  <xr:revisionPtr revIDLastSave="0" documentId="13_ncr:1_{BC85BE8B-3740-4BF6-A141-9D8554E84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sinės būklės ataskaita" sheetId="108" r:id="rId1"/>
    <sheet name="Veiklos rezultatų ataskaita" sheetId="6" r:id="rId2"/>
    <sheet name="Nematerialus turtas" sheetId="89" r:id="rId3"/>
    <sheet name="Ilgalaikis turtas" sheetId="90" r:id="rId4"/>
    <sheet name="Atsargų ataskaita" sheetId="91" r:id="rId5"/>
    <sheet name="Finansavimo sumos" sheetId="95" r:id="rId6"/>
    <sheet name="Investicinės veiklospaj.sąnd." sheetId="94" r:id="rId7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J25" i="91" l="1"/>
  <c r="J16" i="91"/>
  <c r="D25" i="91"/>
  <c r="H45" i="90"/>
  <c r="G45" i="90"/>
  <c r="F45" i="90"/>
  <c r="D45" i="90"/>
  <c r="D58" i="90" s="1"/>
  <c r="C45" i="90"/>
  <c r="J38" i="90"/>
  <c r="J41" i="90"/>
  <c r="J34" i="90"/>
  <c r="J28" i="90"/>
  <c r="H28" i="90"/>
  <c r="G28" i="90"/>
  <c r="F28" i="90"/>
  <c r="D28" i="90"/>
  <c r="C28" i="90"/>
  <c r="J17" i="90"/>
  <c r="J19" i="90"/>
  <c r="J22" i="90"/>
  <c r="J24" i="90"/>
  <c r="I54" i="6"/>
  <c r="I46" i="6"/>
  <c r="I31" i="6"/>
  <c r="I21" i="6"/>
  <c r="I22" i="6"/>
  <c r="M20" i="95"/>
  <c r="M21" i="95"/>
  <c r="M22" i="95"/>
  <c r="M14" i="95"/>
  <c r="M15" i="95"/>
  <c r="M16" i="95"/>
  <c r="C26" i="95"/>
  <c r="J67" i="90"/>
  <c r="J18" i="90"/>
  <c r="J32" i="90"/>
  <c r="J16" i="90"/>
  <c r="G90" i="108" l="1"/>
  <c r="G84" i="108" s="1"/>
  <c r="G69" i="108"/>
  <c r="G64" i="108" s="1"/>
  <c r="G59" i="108"/>
  <c r="G49" i="108"/>
  <c r="G42" i="108"/>
  <c r="G41" i="108" s="1"/>
  <c r="G27" i="108"/>
  <c r="G20" i="108" s="1"/>
  <c r="F26" i="95"/>
  <c r="M25" i="95"/>
  <c r="M24" i="95"/>
  <c r="M23" i="95"/>
  <c r="M26" i="95" s="1"/>
  <c r="I26" i="95"/>
  <c r="D16" i="91"/>
  <c r="J30" i="90"/>
  <c r="J36" i="90"/>
  <c r="J45" i="90"/>
  <c r="H58" i="90"/>
  <c r="F58" i="90"/>
  <c r="I28" i="90"/>
  <c r="I58" i="90" s="1"/>
  <c r="G58" i="90"/>
  <c r="C58" i="90"/>
  <c r="H31" i="6"/>
  <c r="H22" i="6"/>
  <c r="H21" i="6" s="1"/>
  <c r="F69" i="108"/>
  <c r="F64" i="108" s="1"/>
  <c r="F59" i="108"/>
  <c r="F90" i="108"/>
  <c r="F84" i="108" s="1"/>
  <c r="F49" i="108"/>
  <c r="F41" i="108"/>
  <c r="F27" i="108"/>
  <c r="G94" i="108" l="1"/>
  <c r="G58" i="108"/>
  <c r="H46" i="6"/>
  <c r="H54" i="6" s="1"/>
  <c r="F94" i="108"/>
  <c r="F58" i="108"/>
  <c r="J58" i="90"/>
</calcChain>
</file>

<file path=xl/sharedStrings.xml><?xml version="1.0" encoding="utf-8"?>
<sst xmlns="http://schemas.openxmlformats.org/spreadsheetml/2006/main" count="766" uniqueCount="480">
  <si>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</si>
  <si>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</si>
  <si>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</si>
  <si>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</si>
  <si>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</si>
  <si>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</si>
  <si>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</si>
  <si>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</si>
  <si>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</si>
  <si>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</si>
  <si>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</si>
  <si>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</si>
  <si>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</si>
  <si>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</si>
  <si>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</si>
  <si>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</si>
  <si>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</si>
  <si>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</si>
  <si>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</si>
  <si>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</si>
  <si>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</si>
  <si>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</si>
  <si>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</si>
  <si>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</si>
  <si>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</si>
  <si>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</si>
  <si>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</si>
  <si>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</si>
  <si>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</si>
  <si>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</si>
  <si>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</si>
  <si>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</si>
  <si>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</si>
  <si>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</si>
  <si>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</si>
  <si>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</si>
  <si>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</si>
  <si>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</si>
  <si>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</si>
  <si>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</si>
  <si>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</si>
  <si>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</si>
  <si>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</si>
  <si>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</si>
  <si>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</si>
  <si>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</si>
  <si>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</si>
  <si>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</si>
  <si>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</si>
  <si>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</si>
  <si>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</si>
  <si>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</si>
  <si>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</si>
  <si>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</si>
  <si>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</si>
  <si>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</si>
  <si>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</si>
  <si>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</si>
  <si>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</si>
  <si>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</si>
  <si>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</si>
  <si>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</si>
  <si>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</si>
  <si>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</si>
  <si>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</si>
  <si>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</si>
  <si>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</si>
  <si>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</si>
  <si>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</si>
  <si>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</si>
  <si>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</si>
  <si>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</si>
  <si>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</si>
  <si>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</si>
  <si>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</si>
  <si>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</si>
  <si>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</si>
  <si>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</si>
  <si>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</si>
  <si>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</si>
  <si>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</si>
  <si>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</si>
  <si>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</si>
  <si>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</si>
  <si>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</si>
  <si>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</si>
  <si>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</si>
  <si>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</si>
  <si>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</si>
  <si>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</si>
  <si>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</si>
  <si>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</si>
  <si>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</si>
  <si>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</si>
  <si>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</si>
  <si>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</si>
  <si>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</si>
  <si>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</si>
  <si>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</si>
  <si>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</si>
  <si>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</si>
  <si>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</si>
  <si>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</si>
  <si>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</si>
  <si>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</si>
  <si>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</si>
  <si>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</si>
  <si>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</si>
  <si>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</si>
  <si>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</si>
  <si>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</si>
  <si>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</si>
  <si>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</si>
  <si>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</si>
  <si>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</si>
  <si>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</si>
  <si>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</si>
  <si>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</si>
  <si>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</si>
  <si>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</si>
  <si>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</si>
  <si>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</si>
  <si>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</si>
  <si>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</si>
  <si>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</si>
  <si>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</si>
  <si>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</si>
  <si>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</si>
  <si>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</si>
  <si>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</si>
  <si>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</si>
  <si>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</si>
  <si>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</si>
  <si>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</si>
  <si>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</si>
  <si>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</si>
  <si>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</si>
  <si>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</si>
  <si>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</si>
  <si>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</si>
  <si>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</si>
  <si>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</si>
  <si>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</si>
  <si>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</si>
  <si>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</si>
  <si>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</si>
  <si>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</si>
  <si>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</si>
  <si>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</si>
  <si>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</si>
  <si>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</si>
  <si>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</si>
  <si>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</si>
  <si>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</si>
  <si>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</si>
  <si>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</si>
  <si>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</si>
  <si>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</si>
  <si>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</si>
  <si>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</si>
  <si>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</si>
  <si>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</si>
  <si>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</si>
  <si>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</si>
  <si>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</si>
  <si>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</si>
  <si>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</si>
  <si>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</si>
  <si>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</si>
  <si>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</si>
  <si>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</si>
  <si>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</si>
  <si>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</si>
  <si>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</si>
  <si>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</si>
  <si>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</si>
  <si>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</si>
  <si>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</si>
  <si>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</si>
  <si>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</si>
  <si>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</si>
  <si>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</si>
  <si>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</si>
  <si>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</si>
  <si>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</si>
  <si>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</si>
  <si>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</si>
  <si>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</si>
  <si>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</si>
  <si>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</si>
  <si>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</si>
  <si>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</si>
  <si>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</si>
  <si>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</si>
  <si>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</si>
  <si>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</si>
  <si>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</si>
  <si>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</si>
  <si>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</si>
  <si>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</si>
  <si>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</si>
  <si>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</si>
  <si>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</si>
  <si>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</si>
  <si>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</si>
  <si>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</si>
  <si>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</si>
  <si>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</si>
  <si>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</si>
  <si>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</si>
  <si>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</si>
  <si>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</si>
  <si>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</si>
  <si>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</si>
  <si>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</si>
  <si>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</si>
  <si>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</si>
  <si>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</si>
  <si>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</si>
  <si>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</si>
  <si>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</si>
  <si>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</si>
  <si>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</si>
  <si>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</si>
  <si>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</si>
  <si>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</si>
  <si>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</si>
  <si>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</si>
  <si>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</si>
  <si>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</si>
  <si>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</si>
  <si>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</si>
  <si>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</si>
  <si>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</si>
  <si>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</si>
  <si>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</si>
  <si>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</si>
  <si>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</si>
  <si>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</si>
  <si>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</si>
  <si>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</si>
  <si>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</si>
  <si>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</si>
  <si>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</si>
  <si>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</si>
  <si>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</si>
  <si>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</si>
  <si>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</si>
  <si>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</si>
  <si>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</si>
  <si>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</si>
  <si>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</si>
  <si>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</si>
  <si>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</si>
  <si>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</si>
  <si>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</si>
  <si>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</si>
  <si>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</si>
  <si>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</si>
  <si>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</si>
  <si>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</si>
  <si>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</si>
  <si>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</si>
  <si>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</si>
  <si>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</si>
  <si>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</si>
  <si>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</si>
  <si>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</si>
  <si>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</si>
  <si>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</si>
  <si>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</si>
  <si>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</si>
  <si>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</si>
  <si>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</si>
  <si>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</si>
  <si>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</si>
  <si>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</si>
  <si>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</si>
  <si>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</si>
  <si>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</si>
  <si>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</si>
  <si>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</si>
  <si>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</si>
  <si>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</si>
  <si>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</si>
  <si>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</si>
  <si>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</si>
  <si>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</si>
  <si>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</si>
  <si>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</si>
  <si>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</si>
  <si>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</si>
  <si>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</si>
  <si>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</si>
  <si>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</si>
  <si>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</si>
  <si>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</si>
  <si>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</si>
  <si>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</si>
  <si>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</si>
  <si>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</si>
  <si>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</si>
  <si>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</si>
  <si>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</si>
  <si>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</si>
  <si>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</si>
  <si>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</si>
  <si>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</si>
  <si>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</si>
  <si>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</si>
  <si>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</si>
  <si>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</si>
  <si>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</si>
  <si>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</si>
  <si>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</si>
  <si>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</si>
  <si>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</si>
  <si>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</si>
  <si>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</si>
  <si>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</si>
  <si>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</si>
  <si>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</si>
  <si>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</si>
  <si>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</si>
  <si>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</si>
  <si>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</si>
  <si>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</si>
  <si>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</si>
  <si>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</si>
  <si>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</si>
  <si>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</si>
  <si>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</si>
  <si>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</si>
  <si>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</si>
  <si>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</si>
  <si>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</si>
  <si>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</si>
  <si>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</si>
  <si>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</si>
  <si>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</si>
  <si>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</si>
  <si>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</si>
  <si>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</si>
  <si>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</si>
  <si>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</si>
  <si>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</si>
  <si>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</si>
  <si>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</si>
  <si>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</si>
  <si>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</si>
  <si>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</si>
  <si>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</si>
  <si>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</si>
  <si>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</si>
  <si>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</si>
  <si>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</si>
  <si>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</si>
  <si>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</si>
  <si>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</si>
  <si>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</si>
  <si>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</si>
  <si>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</si>
  <si>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</si>
  <si>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</si>
  <si>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</si>
  <si>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</si>
  <si>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</si>
  <si>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</si>
  <si>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</si>
  <si>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Parduoto, perduoto ir  nurašyto turto suma per ataskaitinį laikotarpį (3.1  + 3.2 + 3.3)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</si>
  <si>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</si>
  <si>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</si>
  <si>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</si>
  <si>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</si>
  <si>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</si>
  <si>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</si>
  <si>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</si>
  <si>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</si>
  <si>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</si>
  <si>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</si>
  <si>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</si>
  <si>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</si>
  <si>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</si>
  <si>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</si>
  <si>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</si>
  <si>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</si>
  <si>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</si>
  <si>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</si>
  <si>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</si>
  <si>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</si>
  <si>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</si>
  <si>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</si>
  <si>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</si>
  <si>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</si>
  <si>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</si>
  <si>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</si>
  <si>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</si>
  <si>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</si>
  <si>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</si>
  <si>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</si>
  <si>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požymius atitinkančias sutartis įsigyto turto, kurio finansinės nuomos (lizingo) sutarties laikotarpis nėra pasibaigęs, likutinė vertė 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</si>
  <si>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</si>
  <si>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</si>
  <si>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</si>
  <si>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</si>
  <si>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</si>
  <si>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</si>
  <si>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</si>
  <si>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</si>
  <si>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</si>
  <si>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</si>
  <si>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</si>
  <si>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</si>
  <si>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</si>
  <si>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</si>
  <si>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</si>
  <si>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</si>
  <si>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</si>
  <si>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</si>
  <si>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</si>
  <si>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</si>
  <si>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</si>
  <si>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</si>
  <si>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</si>
  <si>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</si>
  <si>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</si>
  <si>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</si>
  <si>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</si>
  <si>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</si>
  <si>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</si>
  <si>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</si>
  <si>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</si>
  <si>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</si>
  <si>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</si>
  <si>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</si>
  <si>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Įm. Kodas 190273081, Sanatorijos g. 51 Alytus LT-62175</t>
  </si>
  <si>
    <t>Viešoji įstaiga Alytaus apskrities tuberkuliozės ligoninė</t>
  </si>
  <si>
    <t>Pateikimo valiuta ir tikslumas: eurų ir centų</t>
  </si>
  <si>
    <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</si>
  <si>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</si>
  <si>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>Direktorius</t>
  </si>
  <si>
    <t>Romualdas Radivonas</t>
  </si>
  <si>
    <t>Vyr. buhalterė</t>
  </si>
  <si>
    <t>Violeta Ručienė</t>
  </si>
  <si>
    <t>Įm. kodas 190273081, Sanatorijos g. 51 Alytus LT-6275</t>
  </si>
  <si>
    <t xml:space="preserve">              Romualdas Radivonas</t>
  </si>
  <si>
    <t xml:space="preserve">              Violeta Ručienė</t>
  </si>
  <si>
    <t xml:space="preserve">                         Direktorius</t>
  </si>
  <si>
    <t xml:space="preserve">                              Vyr. buhalterė</t>
  </si>
  <si>
    <t>Aiškinamojo rašto priedas Nr. 1</t>
  </si>
  <si>
    <t>Viešoji įstaiga Alytaus apskrities tuberkuliozįs ligoninė</t>
  </si>
  <si>
    <t>Įmonės kodas 190273081, Sanatorijos g.51 Alytus LT-62175</t>
  </si>
  <si>
    <t>Įmonės kodas 190273081, Sanatorijos g. 51 Alytus LT-62175</t>
  </si>
  <si>
    <t xml:space="preserve">                  Viešoji įstaiga Alytaus apskrities tuberkuliozės ligoninė</t>
  </si>
  <si>
    <t>Aiškinamojo rašto priedas Nr.2</t>
  </si>
  <si>
    <t xml:space="preserve">           Pateikimo valiuta ir tikslumas: eurų ir centų</t>
  </si>
  <si>
    <t>VšĮ Alytaus apskrities tuberkuliozės ligoninė</t>
  </si>
  <si>
    <t>Aiškinamojo rašto priedas Nr. 3</t>
  </si>
  <si>
    <t xml:space="preserve"> Pateikimo valiuta ir tikslumas: eurų ir centų</t>
  </si>
  <si>
    <t xml:space="preserve">                                                                                          Pateikimo valiuta ir tikslumas: eurų ir centų</t>
  </si>
  <si>
    <t xml:space="preserve">  Pateikimo valiuta ir tikslumas: eurų ir centų</t>
  </si>
  <si>
    <t>3.1</t>
  </si>
  <si>
    <t>3.2</t>
  </si>
  <si>
    <t>3.3</t>
  </si>
  <si>
    <t>3.4</t>
  </si>
  <si>
    <t>3.5</t>
  </si>
  <si>
    <t>3.6</t>
  </si>
  <si>
    <t>3.7</t>
  </si>
  <si>
    <t>3.8</t>
  </si>
  <si>
    <t>3.10</t>
  </si>
  <si>
    <t>3.12</t>
  </si>
  <si>
    <t>3.14</t>
  </si>
  <si>
    <t>3.13</t>
  </si>
  <si>
    <t>3.16</t>
  </si>
  <si>
    <t>3.15, 3.17</t>
  </si>
  <si>
    <t xml:space="preserve">              Aiškinamojo rašto priedas Nr. 4</t>
  </si>
  <si>
    <t xml:space="preserve">                                                                                       Aiškinamojo rašto priedas Nr. 5</t>
  </si>
  <si>
    <t>PAGAL 2023 M. BIRŽELIO 30 D. DUOMENIS</t>
  </si>
  <si>
    <t>2023-07-31 Nr. _____</t>
  </si>
  <si>
    <t>2023-07-31 Nr._____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</si>
</sst>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u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u/>
      <sz val="10"/>
      <color theme="1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8" fillId="2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2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wrapText="1"/>
    </xf>
    <xf numFmtId="0" fontId="21" fillId="0" borderId="3" xfId="0" applyFont="1" applyBorder="1" applyAlignment="1">
      <alignment vertical="top" wrapText="1"/>
    </xf>
    <xf numFmtId="0" fontId="21" fillId="2" borderId="3" xfId="0" applyFont="1" applyFill="1" applyBorder="1" applyAlignment="1">
      <alignment horizontal="left" wrapText="1"/>
    </xf>
    <xf numFmtId="0" fontId="21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3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" fillId="0" borderId="22" xfId="0" applyFont="1" applyBorder="1"/>
    <xf numFmtId="0" fontId="22" fillId="0" borderId="3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22" fillId="3" borderId="3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vertical="center" wrapText="1"/>
    </xf>
    <xf numFmtId="0" fontId="22" fillId="3" borderId="33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vertical="center"/>
    </xf>
    <xf numFmtId="0" fontId="23" fillId="3" borderId="36" xfId="0" applyFont="1" applyFill="1" applyBorder="1" applyAlignment="1">
      <alignment vertical="center"/>
    </xf>
    <xf numFmtId="0" fontId="23" fillId="3" borderId="34" xfId="0" applyFont="1" applyFill="1" applyBorder="1" applyAlignment="1">
      <alignment vertical="center" wrapText="1"/>
    </xf>
    <xf numFmtId="0" fontId="23" fillId="3" borderId="43" xfId="0" applyFont="1" applyFill="1" applyBorder="1" applyAlignment="1">
      <alignment vertical="center"/>
    </xf>
    <xf numFmtId="0" fontId="23" fillId="3" borderId="46" xfId="0" applyFont="1" applyFill="1" applyBorder="1" applyAlignment="1">
      <alignment vertical="center"/>
    </xf>
    <xf numFmtId="0" fontId="23" fillId="3" borderId="43" xfId="0" applyFont="1" applyFill="1" applyBorder="1" applyAlignment="1">
      <alignment vertical="center" wrapText="1"/>
    </xf>
    <xf numFmtId="0" fontId="22" fillId="3" borderId="36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vertical="center" wrapText="1"/>
    </xf>
    <xf numFmtId="0" fontId="22" fillId="3" borderId="37" xfId="0" applyFont="1" applyFill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0" fontId="32" fillId="0" borderId="0" xfId="0" applyFont="1"/>
    <xf numFmtId="16" fontId="5" fillId="2" borderId="17" xfId="0" applyNumberFormat="1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2" fontId="5" fillId="2" borderId="3" xfId="0" applyNumberFormat="1" applyFont="1" applyFill="1" applyBorder="1" applyAlignment="1">
      <alignment vertical="center" wrapText="1"/>
    </xf>
    <xf numFmtId="2" fontId="23" fillId="0" borderId="3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2" fontId="20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2" fontId="7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vertical="center" wrapText="1"/>
    </xf>
    <xf numFmtId="0" fontId="9" fillId="2" borderId="22" xfId="0" applyFont="1" applyFill="1" applyBorder="1"/>
    <xf numFmtId="0" fontId="6" fillId="2" borderId="22" xfId="0" applyFont="1" applyFill="1" applyBorder="1"/>
    <xf numFmtId="0" fontId="5" fillId="2" borderId="22" xfId="0" applyFont="1" applyFill="1" applyBorder="1"/>
    <xf numFmtId="2" fontId="4" fillId="0" borderId="3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/>
    </xf>
    <xf numFmtId="14" fontId="3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1" fillId="2" borderId="22" xfId="0" applyFont="1" applyFill="1" applyBorder="1" applyAlignment="1">
      <alignment horizontal="center"/>
    </xf>
    <xf numFmtId="2" fontId="20" fillId="0" borderId="3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1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2" fontId="21" fillId="0" borderId="3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wrapText="1"/>
    </xf>
    <xf numFmtId="0" fontId="5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8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2" fillId="3" borderId="33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2" fillId="3" borderId="36" xfId="0" applyFont="1" applyFill="1" applyBorder="1" applyAlignment="1">
      <alignment vertical="center" wrapText="1"/>
    </xf>
    <xf numFmtId="0" fontId="22" fillId="3" borderId="34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left" vertical="center"/>
    </xf>
    <xf numFmtId="0" fontId="23" fillId="3" borderId="34" xfId="0" applyFont="1" applyFill="1" applyBorder="1" applyAlignment="1">
      <alignment horizontal="left" vertical="center"/>
    </xf>
    <xf numFmtId="0" fontId="22" fillId="3" borderId="36" xfId="0" applyFont="1" applyFill="1" applyBorder="1" applyAlignment="1">
      <alignment horizontal="left" vertical="center"/>
    </xf>
    <xf numFmtId="0" fontId="22" fillId="3" borderId="34" xfId="0" applyFont="1" applyFill="1" applyBorder="1" applyAlignment="1">
      <alignment horizontal="left" vertical="center"/>
    </xf>
    <xf numFmtId="0" fontId="22" fillId="3" borderId="38" xfId="0" applyFont="1" applyFill="1" applyBorder="1" applyAlignment="1">
      <alignment vertical="center" wrapText="1"/>
    </xf>
    <xf numFmtId="0" fontId="22" fillId="3" borderId="33" xfId="0" applyFont="1" applyFill="1" applyBorder="1" applyAlignment="1">
      <alignment vertical="center"/>
    </xf>
    <xf numFmtId="0" fontId="22" fillId="3" borderId="37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/>
    </xf>
    <xf numFmtId="0" fontId="22" fillId="3" borderId="3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vertical="center"/>
    </xf>
    <xf numFmtId="0" fontId="22" fillId="0" borderId="40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3" borderId="36" xfId="0" applyFont="1" applyFill="1" applyBorder="1" applyAlignment="1">
      <alignment vertical="center"/>
    </xf>
    <xf numFmtId="0" fontId="22" fillId="3" borderId="34" xfId="0" applyFont="1" applyFill="1" applyBorder="1" applyAlignment="1">
      <alignment vertical="center"/>
    </xf>
    <xf numFmtId="0" fontId="23" fillId="3" borderId="36" xfId="0" applyFont="1" applyFill="1" applyBorder="1" applyAlignment="1">
      <alignment vertical="center" wrapText="1"/>
    </xf>
    <xf numFmtId="0" fontId="23" fillId="3" borderId="3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2" fillId="0" borderId="19" xfId="0" applyFont="1" applyBorder="1"/>
    <xf numFmtId="0" fontId="2" fillId="0" borderId="20" xfId="0" applyFont="1" applyBorder="1"/>
    <xf numFmtId="0" fontId="20" fillId="2" borderId="18" xfId="0" applyFont="1" applyFill="1" applyBorder="1" applyAlignment="1">
      <alignment horizontal="center" wrapText="1"/>
    </xf>
    <xf numFmtId="0" fontId="22" fillId="3" borderId="33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2" fontId="23" fillId="0" borderId="33" xfId="0" applyNumberFormat="1" applyFont="1" applyBorder="1" applyAlignment="1">
      <alignment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2" fontId="23" fillId="0" borderId="33" xfId="0" applyNumberFormat="1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1DAD-24B5-4E64-9101-A4F691488CED}">
  <dimension ref="A1:Z1000"/>
  <sheetViews>
    <sheetView tabSelected="1" workbookViewId="0">
      <selection activeCell="A14" sqref="A14:G14"/>
    </sheetView>
  </sheetViews>
  <sheetFormatPr defaultColWidth="14.42578125" defaultRowHeight="12.75"/>
  <cols>
    <col min="1" max="1" width="6" style="196" customWidth="1"/>
    <col min="2" max="2" width="3.28515625" style="196" customWidth="1"/>
    <col min="3" max="3" width="2.7109375" style="196" customWidth="1"/>
    <col min="4" max="4" width="52.140625" style="196" customWidth="1"/>
    <col min="5" max="5" width="9" style="196" customWidth="1"/>
    <col min="6" max="6" width="13" style="196" customWidth="1"/>
    <col min="7" max="7" width="14" style="196" customWidth="1"/>
    <col min="8" max="26" width="9.28515625" style="196" customWidth="1"/>
    <col min="27" max="16384" width="14.42578125" style="196"/>
  </cols>
  <sheetData>
    <row r="1" spans="1:26" ht="6" customHeight="1">
      <c r="A1" s="33"/>
      <c r="B1" s="34"/>
      <c r="C1" s="34"/>
      <c r="D1" s="34"/>
      <c r="E1" s="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33"/>
      <c r="B2" s="34"/>
      <c r="C2" s="34"/>
      <c r="D2" s="34"/>
      <c r="E2" s="235" t="s">
        <v>29</v>
      </c>
      <c r="F2" s="235"/>
      <c r="G2" s="235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3"/>
      <c r="B3" s="34"/>
      <c r="C3" s="34"/>
      <c r="D3" s="34"/>
      <c r="E3" s="236" t="s">
        <v>4</v>
      </c>
      <c r="F3" s="236"/>
      <c r="G3" s="236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33"/>
      <c r="B4" s="34"/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237" t="s">
        <v>115</v>
      </c>
      <c r="B5" s="237"/>
      <c r="C5" s="237"/>
      <c r="D5" s="237"/>
      <c r="E5" s="237"/>
      <c r="F5" s="237"/>
      <c r="G5" s="237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237"/>
      <c r="B6" s="237"/>
      <c r="C6" s="237"/>
      <c r="D6" s="237"/>
      <c r="E6" s="237"/>
      <c r="F6" s="237"/>
      <c r="G6" s="23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238" t="s">
        <v>435</v>
      </c>
      <c r="B7" s="238"/>
      <c r="C7" s="238"/>
      <c r="D7" s="238"/>
      <c r="E7" s="238"/>
      <c r="F7" s="238"/>
      <c r="G7" s="238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239" t="s">
        <v>31</v>
      </c>
      <c r="B8" s="239"/>
      <c r="C8" s="239"/>
      <c r="D8" s="239"/>
      <c r="E8" s="239"/>
      <c r="F8" s="239"/>
      <c r="G8" s="23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239"/>
      <c r="B9" s="239"/>
      <c r="C9" s="239"/>
      <c r="D9" s="239"/>
      <c r="E9" s="239"/>
      <c r="F9" s="239"/>
      <c r="G9" s="239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>
      <c r="A10" s="238" t="s">
        <v>436</v>
      </c>
      <c r="B10" s="238"/>
      <c r="C10" s="238"/>
      <c r="D10" s="238"/>
      <c r="E10" s="238"/>
      <c r="F10" s="238"/>
      <c r="G10" s="238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234" t="s">
        <v>438</v>
      </c>
      <c r="B11" s="234"/>
      <c r="C11" s="234"/>
      <c r="D11" s="234"/>
      <c r="E11" s="234"/>
      <c r="F11" s="234"/>
      <c r="G11" s="2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customHeight="1">
      <c r="A12" s="236"/>
      <c r="B12" s="236"/>
      <c r="C12" s="236"/>
      <c r="D12" s="236"/>
      <c r="E12" s="23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240" t="s">
        <v>32</v>
      </c>
      <c r="B13" s="240"/>
      <c r="C13" s="240"/>
      <c r="D13" s="240"/>
      <c r="E13" s="240"/>
      <c r="F13" s="240"/>
      <c r="G13" s="24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240" t="s">
        <v>477</v>
      </c>
      <c r="B14" s="240"/>
      <c r="C14" s="240"/>
      <c r="D14" s="240"/>
      <c r="E14" s="240"/>
      <c r="F14" s="240"/>
      <c r="G14" s="240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customHeight="1">
      <c r="A15" s="35"/>
      <c r="B15" s="36"/>
      <c r="C15" s="36"/>
      <c r="D15" s="36"/>
      <c r="E15" s="36"/>
      <c r="F15" s="37"/>
      <c r="G15" s="37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9.5" customHeight="1">
      <c r="A16" s="241" t="s">
        <v>478</v>
      </c>
      <c r="B16" s="241"/>
      <c r="C16" s="241"/>
      <c r="D16" s="241"/>
      <c r="E16" s="241"/>
      <c r="F16" s="241"/>
      <c r="G16" s="24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>
      <c r="A17" s="234" t="s">
        <v>33</v>
      </c>
      <c r="B17" s="234"/>
      <c r="C17" s="234"/>
      <c r="D17" s="234"/>
      <c r="E17" s="234"/>
      <c r="F17" s="234"/>
      <c r="G17" s="2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>
      <c r="A18" s="35"/>
      <c r="B18" s="38"/>
      <c r="C18" s="38"/>
      <c r="D18" s="242" t="s">
        <v>437</v>
      </c>
      <c r="E18" s="242"/>
      <c r="F18" s="242"/>
      <c r="G18" s="242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81" customHeight="1">
      <c r="A19" s="5" t="s">
        <v>0</v>
      </c>
      <c r="B19" s="243" t="s">
        <v>34</v>
      </c>
      <c r="C19" s="244"/>
      <c r="D19" s="245"/>
      <c r="E19" s="39" t="s">
        <v>35</v>
      </c>
      <c r="F19" s="40" t="s">
        <v>36</v>
      </c>
      <c r="G19" s="40" t="s">
        <v>37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>
      <c r="A20" s="40" t="s">
        <v>38</v>
      </c>
      <c r="B20" s="41" t="s">
        <v>39</v>
      </c>
      <c r="C20" s="42"/>
      <c r="D20" s="43"/>
      <c r="E20" s="44"/>
      <c r="F20" s="45">
        <v>2084844.42</v>
      </c>
      <c r="G20" s="45">
        <f>SUM(G21+G27)</f>
        <v>2097957.04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>
      <c r="A21" s="46" t="s">
        <v>40</v>
      </c>
      <c r="B21" s="47" t="s">
        <v>41</v>
      </c>
      <c r="C21" s="48"/>
      <c r="D21" s="49"/>
      <c r="E21" s="44"/>
      <c r="F21" s="45"/>
      <c r="G21" s="4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2.75" customHeight="1">
      <c r="A22" s="11" t="s">
        <v>51</v>
      </c>
      <c r="B22" s="12"/>
      <c r="C22" s="28" t="s">
        <v>116</v>
      </c>
      <c r="D22" s="50"/>
      <c r="E22" s="197"/>
      <c r="F22" s="45"/>
      <c r="G22" s="4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>
      <c r="A23" s="11" t="s">
        <v>52</v>
      </c>
      <c r="B23" s="12"/>
      <c r="C23" s="28" t="s">
        <v>117</v>
      </c>
      <c r="D23" s="29"/>
      <c r="E23" s="51" t="s">
        <v>461</v>
      </c>
      <c r="F23" s="45"/>
      <c r="G23" s="4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>
      <c r="A24" s="11" t="s">
        <v>83</v>
      </c>
      <c r="B24" s="12"/>
      <c r="C24" s="28" t="s">
        <v>118</v>
      </c>
      <c r="D24" s="29"/>
      <c r="E24" s="51"/>
      <c r="F24" s="45"/>
      <c r="G24" s="4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>
      <c r="A25" s="11" t="s">
        <v>119</v>
      </c>
      <c r="B25" s="12"/>
      <c r="C25" s="28" t="s">
        <v>120</v>
      </c>
      <c r="D25" s="29"/>
      <c r="E25" s="14"/>
      <c r="F25" s="45"/>
      <c r="G25" s="4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>
      <c r="A26" s="52" t="s">
        <v>121</v>
      </c>
      <c r="B26" s="12"/>
      <c r="C26" s="53" t="s">
        <v>122</v>
      </c>
      <c r="D26" s="50"/>
      <c r="E26" s="14"/>
      <c r="F26" s="45"/>
      <c r="G26" s="4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>
      <c r="A27" s="54" t="s">
        <v>42</v>
      </c>
      <c r="B27" s="55" t="s">
        <v>43</v>
      </c>
      <c r="C27" s="56"/>
      <c r="D27" s="57"/>
      <c r="E27" s="14" t="s">
        <v>462</v>
      </c>
      <c r="F27" s="45">
        <f>SUM(F29+F30+F31+F32+F33+F34+F35+F36)</f>
        <v>2084844.42</v>
      </c>
      <c r="G27" s="45">
        <f>SUM(G29+G30+G31+G32+G33+G34+G35+G36)</f>
        <v>2097957.04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>
      <c r="A28" s="11" t="s">
        <v>86</v>
      </c>
      <c r="B28" s="12"/>
      <c r="C28" s="28" t="s">
        <v>123</v>
      </c>
      <c r="D28" s="29"/>
      <c r="E28" s="51"/>
      <c r="F28" s="45"/>
      <c r="G28" s="4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>
      <c r="A29" s="11" t="s">
        <v>88</v>
      </c>
      <c r="B29" s="12"/>
      <c r="C29" s="28" t="s">
        <v>124</v>
      </c>
      <c r="D29" s="29"/>
      <c r="E29" s="51"/>
      <c r="F29" s="45">
        <v>1130420.82</v>
      </c>
      <c r="G29" s="45">
        <v>1139198.3400000001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>
      <c r="A30" s="11" t="s">
        <v>90</v>
      </c>
      <c r="B30" s="12"/>
      <c r="C30" s="28" t="s">
        <v>359</v>
      </c>
      <c r="D30" s="29"/>
      <c r="E30" s="51"/>
      <c r="F30" s="45">
        <v>30933.56</v>
      </c>
      <c r="G30" s="45">
        <v>32216.18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>
      <c r="A31" s="11" t="s">
        <v>92</v>
      </c>
      <c r="B31" s="12"/>
      <c r="C31" s="28" t="s">
        <v>360</v>
      </c>
      <c r="D31" s="198"/>
      <c r="E31" s="51"/>
      <c r="F31" s="45"/>
      <c r="G31" s="45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2.75" customHeight="1">
      <c r="A32" s="11" t="s">
        <v>94</v>
      </c>
      <c r="B32" s="12"/>
      <c r="C32" s="28" t="s">
        <v>125</v>
      </c>
      <c r="D32" s="29"/>
      <c r="E32" s="51"/>
      <c r="F32" s="206">
        <v>12379.46</v>
      </c>
      <c r="G32" s="206">
        <v>14597.6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>
      <c r="A33" s="11" t="s">
        <v>96</v>
      </c>
      <c r="B33" s="12"/>
      <c r="C33" s="28" t="s">
        <v>126</v>
      </c>
      <c r="D33" s="29"/>
      <c r="E33" s="51"/>
      <c r="F33" s="206">
        <v>2362.9</v>
      </c>
      <c r="G33" s="45">
        <v>3196.06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>
      <c r="A34" s="11" t="s">
        <v>98</v>
      </c>
      <c r="B34" s="12"/>
      <c r="C34" s="28" t="s">
        <v>361</v>
      </c>
      <c r="D34" s="29"/>
      <c r="E34" s="51"/>
      <c r="F34" s="45">
        <v>48780.25</v>
      </c>
      <c r="G34" s="45">
        <v>51762.38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>
      <c r="A35" s="11" t="s">
        <v>100</v>
      </c>
      <c r="B35" s="12"/>
      <c r="C35" s="28" t="s">
        <v>362</v>
      </c>
      <c r="D35" s="29"/>
      <c r="E35" s="51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>
      <c r="A36" s="11" t="s">
        <v>127</v>
      </c>
      <c r="B36" s="21"/>
      <c r="C36" s="28" t="s">
        <v>128</v>
      </c>
      <c r="D36" s="13"/>
      <c r="E36" s="51"/>
      <c r="F36" s="45">
        <v>859967.43</v>
      </c>
      <c r="G36" s="45">
        <v>856986.48</v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  <row r="37" spans="1:26" ht="12.75" customHeight="1">
      <c r="A37" s="46" t="s">
        <v>44</v>
      </c>
      <c r="B37" s="58" t="s">
        <v>45</v>
      </c>
      <c r="C37" s="47"/>
      <c r="D37" s="14"/>
      <c r="E37" s="14" t="s">
        <v>463</v>
      </c>
      <c r="F37" s="45"/>
      <c r="G37" s="4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>
      <c r="A38" s="46" t="s">
        <v>46</v>
      </c>
      <c r="B38" s="12" t="s">
        <v>28</v>
      </c>
      <c r="C38" s="200"/>
      <c r="D38" s="50"/>
      <c r="E38" s="14"/>
      <c r="F38" s="45"/>
      <c r="G38" s="45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2.75" customHeight="1">
      <c r="A39" s="9" t="s">
        <v>68</v>
      </c>
      <c r="B39" s="10" t="s">
        <v>363</v>
      </c>
      <c r="C39" s="201"/>
      <c r="D39" s="20"/>
      <c r="E39" s="59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>
      <c r="A40" s="40" t="s">
        <v>47</v>
      </c>
      <c r="B40" s="41" t="s">
        <v>129</v>
      </c>
      <c r="C40" s="42"/>
      <c r="D40" s="43"/>
      <c r="E40" s="51"/>
      <c r="F40" s="45"/>
      <c r="G40" s="4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>
      <c r="A41" s="5" t="s">
        <v>48</v>
      </c>
      <c r="B41" s="6" t="s">
        <v>49</v>
      </c>
      <c r="C41" s="60"/>
      <c r="D41" s="7"/>
      <c r="E41" s="14"/>
      <c r="F41" s="206">
        <f>SUM(F42+F48+F49+F56+F57)</f>
        <v>1017018.1900000001</v>
      </c>
      <c r="G41" s="206">
        <f>SUM(G42+G48+G49+G56+G57)</f>
        <v>938854.39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>
      <c r="A42" s="9" t="s">
        <v>40</v>
      </c>
      <c r="B42" s="15" t="s">
        <v>50</v>
      </c>
      <c r="C42" s="18"/>
      <c r="D42" s="16"/>
      <c r="E42" s="14" t="s">
        <v>464</v>
      </c>
      <c r="F42" s="45">
        <v>93863.11</v>
      </c>
      <c r="G42" s="45">
        <f>SUM(G43+G44+G45+G46+G47)</f>
        <v>98846.73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>
      <c r="A43" s="17" t="s">
        <v>51</v>
      </c>
      <c r="B43" s="21"/>
      <c r="C43" s="23" t="s">
        <v>130</v>
      </c>
      <c r="D43" s="13"/>
      <c r="E43" s="51"/>
      <c r="F43" s="45"/>
      <c r="G43" s="4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>
      <c r="A44" s="17" t="s">
        <v>52</v>
      </c>
      <c r="B44" s="21"/>
      <c r="C44" s="23" t="s">
        <v>131</v>
      </c>
      <c r="D44" s="13"/>
      <c r="E44" s="51"/>
      <c r="F44" s="45">
        <v>93863.11</v>
      </c>
      <c r="G44" s="45">
        <v>98846.73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>
      <c r="A45" s="17" t="s">
        <v>83</v>
      </c>
      <c r="B45" s="21"/>
      <c r="C45" s="23" t="s">
        <v>132</v>
      </c>
      <c r="D45" s="13"/>
      <c r="E45" s="51"/>
      <c r="F45" s="45"/>
      <c r="G45" s="4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>
      <c r="A46" s="17" t="s">
        <v>119</v>
      </c>
      <c r="B46" s="21"/>
      <c r="C46" s="23" t="s">
        <v>133</v>
      </c>
      <c r="D46" s="13"/>
      <c r="E46" s="51"/>
      <c r="F46" s="45"/>
      <c r="G46" s="4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>
      <c r="A47" s="17" t="s">
        <v>121</v>
      </c>
      <c r="B47" s="60"/>
      <c r="C47" s="246" t="s">
        <v>53</v>
      </c>
      <c r="D47" s="247"/>
      <c r="E47" s="51"/>
      <c r="F47" s="45"/>
      <c r="G47" s="4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>
      <c r="A48" s="9" t="s">
        <v>42</v>
      </c>
      <c r="B48" s="24" t="s">
        <v>54</v>
      </c>
      <c r="C48" s="61"/>
      <c r="D48" s="25"/>
      <c r="E48" s="14" t="s">
        <v>465</v>
      </c>
      <c r="F48" s="45">
        <v>6808.04</v>
      </c>
      <c r="G48" s="45">
        <v>4241.62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>
      <c r="A49" s="9" t="s">
        <v>44</v>
      </c>
      <c r="B49" s="15" t="s">
        <v>439</v>
      </c>
      <c r="C49" s="18"/>
      <c r="D49" s="16"/>
      <c r="E49" s="14" t="s">
        <v>466</v>
      </c>
      <c r="F49" s="206">
        <f>SUM(F50+F51+F52+F53+F54+F55)</f>
        <v>122487.23999999999</v>
      </c>
      <c r="G49" s="206">
        <f>SUM(G50+G51+G52+G53+G54+G55)</f>
        <v>128798.5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>
      <c r="A50" s="17" t="s">
        <v>55</v>
      </c>
      <c r="B50" s="18"/>
      <c r="C50" s="62" t="s">
        <v>56</v>
      </c>
      <c r="D50" s="19"/>
      <c r="E50" s="14"/>
      <c r="F50" s="45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63" t="s">
        <v>57</v>
      </c>
      <c r="B51" s="21"/>
      <c r="C51" s="23" t="s">
        <v>58</v>
      </c>
      <c r="D51" s="64"/>
      <c r="E51" s="202"/>
      <c r="F51" s="65"/>
      <c r="G51" s="6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17" t="s">
        <v>59</v>
      </c>
      <c r="B52" s="21"/>
      <c r="C52" s="23" t="s">
        <v>60</v>
      </c>
      <c r="D52" s="13"/>
      <c r="E52" s="14"/>
      <c r="F52" s="45"/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.25" customHeight="1">
      <c r="A53" s="17" t="s">
        <v>61</v>
      </c>
      <c r="B53" s="21"/>
      <c r="C53" s="246" t="s">
        <v>62</v>
      </c>
      <c r="D53" s="247"/>
      <c r="E53" s="14"/>
      <c r="F53" s="206">
        <v>120137.06</v>
      </c>
      <c r="G53" s="45">
        <v>127123.61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17" t="s">
        <v>63</v>
      </c>
      <c r="B54" s="21"/>
      <c r="C54" s="23" t="s">
        <v>64</v>
      </c>
      <c r="D54" s="13"/>
      <c r="E54" s="14"/>
      <c r="F54" s="45">
        <v>2350.1799999999998</v>
      </c>
      <c r="G54" s="45">
        <v>1674.89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17" t="s">
        <v>65</v>
      </c>
      <c r="B55" s="21"/>
      <c r="C55" s="23" t="s">
        <v>66</v>
      </c>
      <c r="D55" s="13"/>
      <c r="E55" s="14"/>
      <c r="F55" s="45"/>
      <c r="G55" s="4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9" t="s">
        <v>46</v>
      </c>
      <c r="B56" s="10" t="s">
        <v>67</v>
      </c>
      <c r="C56" s="10"/>
      <c r="D56" s="20"/>
      <c r="E56" s="14"/>
      <c r="F56" s="45"/>
      <c r="G56" s="4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9" t="s">
        <v>68</v>
      </c>
      <c r="B57" s="10" t="s">
        <v>69</v>
      </c>
      <c r="C57" s="10"/>
      <c r="D57" s="20"/>
      <c r="E57" s="14" t="s">
        <v>467</v>
      </c>
      <c r="F57" s="206">
        <v>793859.8</v>
      </c>
      <c r="G57" s="45">
        <v>706967.54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46"/>
      <c r="B58" s="55" t="s">
        <v>70</v>
      </c>
      <c r="C58" s="56"/>
      <c r="D58" s="57"/>
      <c r="E58" s="14"/>
      <c r="F58" s="206">
        <f>SUM(F20+F40+F41)</f>
        <v>3101862.61</v>
      </c>
      <c r="G58" s="206">
        <f>SUM(G20+G40+G41)</f>
        <v>3036811.43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40" t="s">
        <v>71</v>
      </c>
      <c r="B59" s="41" t="s">
        <v>72</v>
      </c>
      <c r="C59" s="41"/>
      <c r="D59" s="66"/>
      <c r="E59" s="14" t="s">
        <v>468</v>
      </c>
      <c r="F59" s="206">
        <f>SUM(F60+F61+F62+F63)</f>
        <v>2076862.7400000002</v>
      </c>
      <c r="G59" s="45">
        <f>SUM(G60+G61+G62+G63)</f>
        <v>2092674.16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46" t="s">
        <v>40</v>
      </c>
      <c r="B60" s="58" t="s">
        <v>73</v>
      </c>
      <c r="C60" s="58"/>
      <c r="D60" s="14"/>
      <c r="E60" s="14"/>
      <c r="F60" s="45">
        <v>1255881.5900000001</v>
      </c>
      <c r="G60" s="45">
        <v>1264732.9099999999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54" t="s">
        <v>42</v>
      </c>
      <c r="B61" s="55" t="s">
        <v>74</v>
      </c>
      <c r="C61" s="56"/>
      <c r="D61" s="57"/>
      <c r="E61" s="203"/>
      <c r="F61" s="67"/>
      <c r="G61" s="6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46" t="s">
        <v>44</v>
      </c>
      <c r="B62" s="248" t="s">
        <v>75</v>
      </c>
      <c r="C62" s="249"/>
      <c r="D62" s="250"/>
      <c r="E62" s="14"/>
      <c r="F62" s="206">
        <v>710945.13</v>
      </c>
      <c r="G62" s="45">
        <v>711363.27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46" t="s">
        <v>76</v>
      </c>
      <c r="B63" s="58" t="s">
        <v>77</v>
      </c>
      <c r="C63" s="12"/>
      <c r="D63" s="44"/>
      <c r="E63" s="14"/>
      <c r="F63" s="45">
        <v>110036.02</v>
      </c>
      <c r="G63" s="45">
        <v>116577.98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40" t="s">
        <v>78</v>
      </c>
      <c r="B64" s="41" t="s">
        <v>79</v>
      </c>
      <c r="C64" s="42"/>
      <c r="D64" s="43"/>
      <c r="E64" s="14"/>
      <c r="F64" s="45">
        <f>SUM(F66+F69)</f>
        <v>328640.78999999998</v>
      </c>
      <c r="G64" s="45">
        <f>SUM(G66+G69)</f>
        <v>228444.76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46" t="s">
        <v>40</v>
      </c>
      <c r="B65" s="47" t="s">
        <v>80</v>
      </c>
      <c r="C65" s="68"/>
      <c r="D65" s="69"/>
      <c r="E65" s="14"/>
      <c r="F65" s="45"/>
      <c r="G65" s="4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11" t="s">
        <v>51</v>
      </c>
      <c r="B66" s="70"/>
      <c r="C66" s="28" t="s">
        <v>81</v>
      </c>
      <c r="D66" s="71"/>
      <c r="E66" s="14"/>
      <c r="F66" s="45"/>
      <c r="G66" s="4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 t="s">
        <v>52</v>
      </c>
      <c r="B67" s="12"/>
      <c r="C67" s="28" t="s">
        <v>82</v>
      </c>
      <c r="D67" s="29"/>
      <c r="E67" s="14"/>
      <c r="F67" s="45"/>
      <c r="G67" s="4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11" t="s">
        <v>134</v>
      </c>
      <c r="B68" s="12"/>
      <c r="C68" s="28" t="s">
        <v>84</v>
      </c>
      <c r="D68" s="29"/>
      <c r="E68" s="51"/>
      <c r="F68" s="45"/>
      <c r="G68" s="4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9" t="s">
        <v>42</v>
      </c>
      <c r="B69" s="26" t="s">
        <v>85</v>
      </c>
      <c r="C69" s="72"/>
      <c r="D69" s="27"/>
      <c r="E69" s="20" t="s">
        <v>469</v>
      </c>
      <c r="F69" s="8">
        <f>SUM(F70+F71+F72+F73+F74+F75+F76+F77+F78+F79+F80+F81+F82+F83)</f>
        <v>328640.78999999998</v>
      </c>
      <c r="G69" s="8">
        <f>SUM(G70+G71+G72+G73+G74+G75+G76+G77+G78+G79+G80+G81+G82+G83)</f>
        <v>228444.76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11" t="s">
        <v>86</v>
      </c>
      <c r="B70" s="12"/>
      <c r="C70" s="28" t="s">
        <v>87</v>
      </c>
      <c r="D70" s="50"/>
      <c r="E70" s="14"/>
      <c r="F70" s="45"/>
      <c r="G70" s="4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11" t="s">
        <v>88</v>
      </c>
      <c r="B71" s="70"/>
      <c r="C71" s="28" t="s">
        <v>89</v>
      </c>
      <c r="D71" s="71"/>
      <c r="E71" s="14"/>
      <c r="F71" s="45"/>
      <c r="G71" s="4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11" t="s">
        <v>90</v>
      </c>
      <c r="B72" s="70"/>
      <c r="C72" s="28" t="s">
        <v>91</v>
      </c>
      <c r="D72" s="71"/>
      <c r="E72" s="14"/>
      <c r="F72" s="45"/>
      <c r="G72" s="4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73" t="s">
        <v>92</v>
      </c>
      <c r="B73" s="18"/>
      <c r="C73" s="74" t="s">
        <v>93</v>
      </c>
      <c r="D73" s="19"/>
      <c r="E73" s="14"/>
      <c r="F73" s="45"/>
      <c r="G73" s="4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46" t="s">
        <v>94</v>
      </c>
      <c r="B74" s="53"/>
      <c r="C74" s="53" t="s">
        <v>95</v>
      </c>
      <c r="D74" s="50"/>
      <c r="E74" s="50"/>
      <c r="F74" s="45"/>
      <c r="G74" s="4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75" t="s">
        <v>96</v>
      </c>
      <c r="B75" s="72"/>
      <c r="C75" s="76" t="s">
        <v>97</v>
      </c>
      <c r="D75" s="30"/>
      <c r="E75" s="14"/>
      <c r="F75" s="45"/>
      <c r="G75" s="4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17" t="s">
        <v>135</v>
      </c>
      <c r="B76" s="21"/>
      <c r="C76" s="64"/>
      <c r="D76" s="13" t="s">
        <v>136</v>
      </c>
      <c r="E76" s="14"/>
      <c r="F76" s="45"/>
      <c r="G76" s="4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17" t="s">
        <v>137</v>
      </c>
      <c r="B77" s="21"/>
      <c r="C77" s="64"/>
      <c r="D77" s="13" t="s">
        <v>138</v>
      </c>
      <c r="E77" s="51"/>
      <c r="F77" s="45"/>
      <c r="G77" s="4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17" t="s">
        <v>98</v>
      </c>
      <c r="B78" s="61"/>
      <c r="C78" s="77" t="s">
        <v>99</v>
      </c>
      <c r="D78" s="78"/>
      <c r="E78" s="51"/>
      <c r="F78" s="45"/>
      <c r="G78" s="4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17" t="s">
        <v>100</v>
      </c>
      <c r="B79" s="79"/>
      <c r="C79" s="23" t="s">
        <v>101</v>
      </c>
      <c r="D79" s="80"/>
      <c r="E79" s="14"/>
      <c r="F79" s="45"/>
      <c r="G79" s="4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17" t="s">
        <v>127</v>
      </c>
      <c r="B80" s="12"/>
      <c r="C80" s="28" t="s">
        <v>102</v>
      </c>
      <c r="D80" s="29"/>
      <c r="E80" s="14"/>
      <c r="F80" s="45">
        <v>79485.36</v>
      </c>
      <c r="G80" s="45">
        <v>60671.61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17" t="s">
        <v>103</v>
      </c>
      <c r="B81" s="12"/>
      <c r="C81" s="28" t="s">
        <v>139</v>
      </c>
      <c r="D81" s="29"/>
      <c r="E81" s="14"/>
      <c r="F81" s="206">
        <v>81090.899999999994</v>
      </c>
      <c r="G81" s="45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11" t="s">
        <v>105</v>
      </c>
      <c r="B82" s="21"/>
      <c r="C82" s="23" t="s">
        <v>104</v>
      </c>
      <c r="D82" s="13"/>
      <c r="E82" s="14"/>
      <c r="F82" s="45">
        <v>167857.56</v>
      </c>
      <c r="G82" s="45">
        <v>167773.15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11" t="s">
        <v>140</v>
      </c>
      <c r="B83" s="12"/>
      <c r="C83" s="28" t="s">
        <v>106</v>
      </c>
      <c r="D83" s="29"/>
      <c r="E83" s="51"/>
      <c r="F83" s="45">
        <v>206.97</v>
      </c>
      <c r="G83" s="4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40" t="s">
        <v>107</v>
      </c>
      <c r="B84" s="81" t="s">
        <v>108</v>
      </c>
      <c r="C84" s="82"/>
      <c r="D84" s="83"/>
      <c r="E84" s="51" t="s">
        <v>470</v>
      </c>
      <c r="F84" s="45">
        <f>SUM(F85+F86+F89+F90)</f>
        <v>696359.08</v>
      </c>
      <c r="G84" s="45">
        <f>SUM(G85+G86+G89+G90)</f>
        <v>715692.51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46" t="s">
        <v>40</v>
      </c>
      <c r="B85" s="58" t="s">
        <v>141</v>
      </c>
      <c r="C85" s="12"/>
      <c r="D85" s="44"/>
      <c r="E85" s="51"/>
      <c r="F85" s="45">
        <v>11521.95</v>
      </c>
      <c r="G85" s="45">
        <v>11521.95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46" t="s">
        <v>42</v>
      </c>
      <c r="B86" s="47" t="s">
        <v>109</v>
      </c>
      <c r="C86" s="68"/>
      <c r="D86" s="69"/>
      <c r="E86" s="14"/>
      <c r="F86" s="45"/>
      <c r="G86" s="4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11" t="s">
        <v>86</v>
      </c>
      <c r="B87" s="12"/>
      <c r="C87" s="28" t="s">
        <v>142</v>
      </c>
      <c r="D87" s="29"/>
      <c r="E87" s="14"/>
      <c r="F87" s="45"/>
      <c r="G87" s="4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11" t="s">
        <v>88</v>
      </c>
      <c r="B88" s="12"/>
      <c r="C88" s="28" t="s">
        <v>143</v>
      </c>
      <c r="D88" s="29"/>
      <c r="E88" s="14"/>
      <c r="F88" s="45"/>
      <c r="G88" s="4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9" t="s">
        <v>44</v>
      </c>
      <c r="B89" s="64" t="s">
        <v>110</v>
      </c>
      <c r="C89" s="64"/>
      <c r="D89" s="22"/>
      <c r="E89" s="14"/>
      <c r="F89" s="45"/>
      <c r="G89" s="4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54" t="s">
        <v>46</v>
      </c>
      <c r="B90" s="55" t="s">
        <v>111</v>
      </c>
      <c r="C90" s="56"/>
      <c r="D90" s="57"/>
      <c r="E90" s="14"/>
      <c r="F90" s="45">
        <f>SUM(F91+F92)</f>
        <v>684837.13</v>
      </c>
      <c r="G90" s="45">
        <f>SUM(G91+G92)</f>
        <v>704170.56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11" t="s">
        <v>144</v>
      </c>
      <c r="B91" s="42"/>
      <c r="C91" s="28" t="s">
        <v>112</v>
      </c>
      <c r="D91" s="84"/>
      <c r="E91" s="51"/>
      <c r="F91" s="45">
        <v>-19333.43</v>
      </c>
      <c r="G91" s="45">
        <v>69267.39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11" t="s">
        <v>145</v>
      </c>
      <c r="B92" s="42"/>
      <c r="C92" s="28" t="s">
        <v>113</v>
      </c>
      <c r="D92" s="84"/>
      <c r="E92" s="51"/>
      <c r="F92" s="45">
        <v>704170.56</v>
      </c>
      <c r="G92" s="45">
        <v>634903.17000000004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40" t="s">
        <v>146</v>
      </c>
      <c r="B93" s="81" t="s">
        <v>147</v>
      </c>
      <c r="C93" s="83"/>
      <c r="D93" s="83"/>
      <c r="E93" s="51"/>
      <c r="F93" s="45"/>
      <c r="G93" s="4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9.25" customHeight="1">
      <c r="A94" s="40"/>
      <c r="B94" s="251" t="s">
        <v>148</v>
      </c>
      <c r="C94" s="246"/>
      <c r="D94" s="247"/>
      <c r="E94" s="14"/>
      <c r="F94" s="45">
        <f>SUM(F59+F64+F84)</f>
        <v>3101862.6100000003</v>
      </c>
      <c r="G94" s="45">
        <f>SUM(G59+G64+G84)</f>
        <v>3036811.4299999997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85"/>
      <c r="B95" s="86"/>
      <c r="C95" s="86"/>
      <c r="D95" s="86"/>
      <c r="E95" s="86"/>
      <c r="F95" s="34"/>
      <c r="G95" s="3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204" t="s">
        <v>440</v>
      </c>
      <c r="B96" s="30"/>
      <c r="C96" s="30"/>
      <c r="D96" s="30"/>
      <c r="E96" s="252" t="s">
        <v>441</v>
      </c>
      <c r="F96" s="25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61" t="s">
        <v>357</v>
      </c>
      <c r="B97" s="161"/>
      <c r="C97" s="161"/>
      <c r="E97" s="239" t="s">
        <v>114</v>
      </c>
      <c r="F97" s="23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61" t="s">
        <v>355</v>
      </c>
      <c r="E98" s="239"/>
      <c r="F98" s="23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61" t="s">
        <v>356</v>
      </c>
      <c r="C99" s="3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05" t="s">
        <v>442</v>
      </c>
      <c r="B100" s="32"/>
      <c r="C100" s="32"/>
      <c r="D100" s="3"/>
      <c r="E100" s="252" t="s">
        <v>443</v>
      </c>
      <c r="F100" s="252"/>
      <c r="G100" s="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161" t="s">
        <v>358</v>
      </c>
      <c r="B101" s="161"/>
      <c r="C101" s="161"/>
      <c r="E101" s="239" t="s">
        <v>114</v>
      </c>
      <c r="F101" s="239"/>
      <c r="G101" s="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161" t="s">
        <v>356</v>
      </c>
      <c r="E102" s="239"/>
      <c r="F102" s="239"/>
      <c r="G102" s="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4"/>
      <c r="B120" s="34"/>
      <c r="C120" s="34"/>
      <c r="D120" s="34"/>
      <c r="E120" s="34"/>
      <c r="F120" s="34"/>
      <c r="G120" s="34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4"/>
      <c r="B121" s="34"/>
      <c r="C121" s="34"/>
      <c r="D121" s="34"/>
      <c r="E121" s="34"/>
      <c r="F121" s="34"/>
      <c r="G121" s="34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4"/>
      <c r="B122" s="34"/>
      <c r="C122" s="34"/>
      <c r="D122" s="34"/>
      <c r="E122" s="34"/>
      <c r="F122" s="34"/>
      <c r="G122" s="34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4"/>
      <c r="C997" s="34"/>
      <c r="D997" s="34"/>
      <c r="E997" s="34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" customHeight="1">
      <c r="A998" s="33"/>
      <c r="B998" s="34"/>
      <c r="C998" s="34"/>
      <c r="D998" s="34"/>
      <c r="E998" s="34"/>
      <c r="F998" s="33"/>
      <c r="G998" s="33"/>
    </row>
    <row r="999" spans="1:26" ht="15" customHeight="1">
      <c r="A999" s="33"/>
      <c r="B999" s="34"/>
      <c r="C999" s="34"/>
      <c r="D999" s="34"/>
      <c r="E999" s="34"/>
      <c r="F999" s="33"/>
      <c r="G999" s="33"/>
    </row>
    <row r="1000" spans="1:26" ht="15" customHeight="1">
      <c r="A1000" s="33"/>
      <c r="B1000" s="34"/>
      <c r="C1000" s="34"/>
      <c r="D1000" s="34"/>
      <c r="E1000" s="34"/>
      <c r="F1000" s="33"/>
      <c r="G1000" s="33"/>
    </row>
  </sheetData>
  <mergeCells count="24">
    <mergeCell ref="E102:F102"/>
    <mergeCell ref="D18:G18"/>
    <mergeCell ref="B19:D19"/>
    <mergeCell ref="C47:D47"/>
    <mergeCell ref="C53:D53"/>
    <mergeCell ref="B62:D62"/>
    <mergeCell ref="B94:D94"/>
    <mergeCell ref="E96:F96"/>
    <mergeCell ref="E97:F97"/>
    <mergeCell ref="E98:F98"/>
    <mergeCell ref="E100:F100"/>
    <mergeCell ref="E101:F101"/>
    <mergeCell ref="A17:G17"/>
    <mergeCell ref="E2:G2"/>
    <mergeCell ref="E3:G3"/>
    <mergeCell ref="A5:G6"/>
    <mergeCell ref="A7:G7"/>
    <mergeCell ref="A8:G9"/>
    <mergeCell ref="A10:G10"/>
    <mergeCell ref="A11:G11"/>
    <mergeCell ref="A12:E12"/>
    <mergeCell ref="A13:G13"/>
    <mergeCell ref="A14:G14"/>
    <mergeCell ref="A16:G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view="pageBreakPreview" topLeftCell="A36" zoomScale="115" zoomScaleNormal="100" zoomScaleSheetLayoutView="115" workbookViewId="0">
      <selection activeCell="G57" sqref="G57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3.7109375" customWidth="1"/>
    <col min="8" max="9" width="13.28515625" customWidth="1"/>
    <col min="10" max="26" width="9.28515625" customWidth="1"/>
  </cols>
  <sheetData>
    <row r="1" spans="1:26" ht="12.75" customHeight="1">
      <c r="A1" s="87"/>
      <c r="B1" s="87"/>
      <c r="C1" s="87"/>
      <c r="D1" s="87"/>
      <c r="E1" s="87"/>
      <c r="F1" s="87"/>
      <c r="G1" s="88"/>
      <c r="H1" s="88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2.75" customHeight="1">
      <c r="A2" s="87"/>
      <c r="B2" s="87"/>
      <c r="C2" s="87"/>
      <c r="D2" s="101"/>
      <c r="E2" s="87"/>
      <c r="F2" s="87"/>
      <c r="G2" s="1" t="s">
        <v>150</v>
      </c>
      <c r="H2" s="89"/>
      <c r="I2" s="8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2.75" customHeight="1">
      <c r="A3" s="87"/>
      <c r="B3" s="87"/>
      <c r="C3" s="87"/>
      <c r="D3" s="87"/>
      <c r="E3" s="87"/>
      <c r="F3" s="87"/>
      <c r="G3" s="1" t="s">
        <v>4</v>
      </c>
      <c r="H3" s="89"/>
      <c r="I3" s="89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2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4.25" customHeight="1">
      <c r="A5" s="267" t="s">
        <v>179</v>
      </c>
      <c r="B5" s="266"/>
      <c r="C5" s="266"/>
      <c r="D5" s="266"/>
      <c r="E5" s="266"/>
      <c r="F5" s="266"/>
      <c r="G5" s="266"/>
      <c r="H5" s="266"/>
      <c r="I5" s="26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6.5" customHeight="1">
      <c r="A6" s="266"/>
      <c r="B6" s="266"/>
      <c r="C6" s="266"/>
      <c r="D6" s="266"/>
      <c r="E6" s="266"/>
      <c r="F6" s="266"/>
      <c r="G6" s="266"/>
      <c r="H6" s="266"/>
      <c r="I6" s="266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5.6" customHeight="1">
      <c r="A7" s="268" t="s">
        <v>436</v>
      </c>
      <c r="B7" s="269"/>
      <c r="C7" s="269"/>
      <c r="D7" s="269"/>
      <c r="E7" s="269"/>
      <c r="F7" s="269"/>
      <c r="G7" s="269"/>
      <c r="H7" s="269"/>
      <c r="I7" s="269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2.75" customHeight="1">
      <c r="A8" s="270" t="s">
        <v>30</v>
      </c>
      <c r="B8" s="266"/>
      <c r="C8" s="266"/>
      <c r="D8" s="266"/>
      <c r="E8" s="266"/>
      <c r="F8" s="266"/>
      <c r="G8" s="266"/>
      <c r="H8" s="266"/>
      <c r="I8" s="266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6.149999999999999" customHeight="1">
      <c r="A9" s="268" t="s">
        <v>444</v>
      </c>
      <c r="B9" s="269"/>
      <c r="C9" s="269"/>
      <c r="D9" s="269"/>
      <c r="E9" s="269"/>
      <c r="F9" s="269"/>
      <c r="G9" s="269"/>
      <c r="H9" s="269"/>
      <c r="I9" s="269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2.75" customHeight="1">
      <c r="A10" s="270" t="s">
        <v>180</v>
      </c>
      <c r="B10" s="266"/>
      <c r="C10" s="266"/>
      <c r="D10" s="266"/>
      <c r="E10" s="266"/>
      <c r="F10" s="266"/>
      <c r="G10" s="266"/>
      <c r="H10" s="266"/>
      <c r="I10" s="26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2.75" customHeight="1">
      <c r="A11" s="270" t="s">
        <v>181</v>
      </c>
      <c r="B11" s="266"/>
      <c r="C11" s="266"/>
      <c r="D11" s="266"/>
      <c r="E11" s="266"/>
      <c r="F11" s="266"/>
      <c r="G11" s="266"/>
      <c r="H11" s="266"/>
      <c r="I11" s="266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2.75" customHeight="1">
      <c r="A12" s="271"/>
      <c r="B12" s="266"/>
      <c r="C12" s="266"/>
      <c r="D12" s="266"/>
      <c r="E12" s="266"/>
      <c r="F12" s="266"/>
      <c r="G12" s="266"/>
      <c r="H12" s="266"/>
      <c r="I12" s="266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2.75" customHeight="1">
      <c r="A13" s="272" t="s">
        <v>151</v>
      </c>
      <c r="B13" s="266"/>
      <c r="C13" s="266"/>
      <c r="D13" s="266"/>
      <c r="E13" s="266"/>
      <c r="F13" s="266"/>
      <c r="G13" s="266"/>
      <c r="H13" s="266"/>
      <c r="I13" s="266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2.75" customHeight="1">
      <c r="A14" s="270"/>
      <c r="B14" s="266"/>
      <c r="C14" s="266"/>
      <c r="D14" s="266"/>
      <c r="E14" s="266"/>
      <c r="F14" s="266"/>
      <c r="G14" s="266"/>
      <c r="H14" s="266"/>
      <c r="I14" s="266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2.75" customHeight="1">
      <c r="A15" s="272" t="s">
        <v>477</v>
      </c>
      <c r="B15" s="266"/>
      <c r="C15" s="266"/>
      <c r="D15" s="266"/>
      <c r="E15" s="266"/>
      <c r="F15" s="266"/>
      <c r="G15" s="266"/>
      <c r="H15" s="266"/>
      <c r="I15" s="266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9.75" customHeight="1">
      <c r="A16" s="90"/>
      <c r="B16" s="102"/>
      <c r="C16" s="102"/>
      <c r="D16" s="102"/>
      <c r="E16" s="102"/>
      <c r="F16" s="102"/>
      <c r="G16" s="102"/>
      <c r="H16" s="102"/>
      <c r="I16" s="102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2.75" customHeight="1">
      <c r="A17" s="270" t="s">
        <v>479</v>
      </c>
      <c r="B17" s="266"/>
      <c r="C17" s="266"/>
      <c r="D17" s="266"/>
      <c r="E17" s="266"/>
      <c r="F17" s="266"/>
      <c r="G17" s="266"/>
      <c r="H17" s="266"/>
      <c r="I17" s="266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2.75" customHeight="1">
      <c r="A18" s="270" t="s">
        <v>33</v>
      </c>
      <c r="B18" s="266"/>
      <c r="C18" s="266"/>
      <c r="D18" s="266"/>
      <c r="E18" s="266"/>
      <c r="F18" s="266"/>
      <c r="G18" s="266"/>
      <c r="H18" s="266"/>
      <c r="I18" s="26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2.75" customHeight="1">
      <c r="A19" s="273" t="s">
        <v>437</v>
      </c>
      <c r="B19" s="266"/>
      <c r="C19" s="266"/>
      <c r="D19" s="266"/>
      <c r="E19" s="266"/>
      <c r="F19" s="266"/>
      <c r="G19" s="266"/>
      <c r="H19" s="266"/>
      <c r="I19" s="266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54" customHeight="1">
      <c r="A20" s="262" t="s">
        <v>0</v>
      </c>
      <c r="B20" s="255"/>
      <c r="C20" s="262" t="s">
        <v>34</v>
      </c>
      <c r="D20" s="254"/>
      <c r="E20" s="254"/>
      <c r="F20" s="255"/>
      <c r="G20" s="91" t="s">
        <v>152</v>
      </c>
      <c r="H20" s="91" t="s">
        <v>153</v>
      </c>
      <c r="I20" s="91" t="s">
        <v>154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96" t="s">
        <v>38</v>
      </c>
      <c r="B21" s="95" t="s">
        <v>155</v>
      </c>
      <c r="C21" s="258" t="s">
        <v>155</v>
      </c>
      <c r="D21" s="254"/>
      <c r="E21" s="254"/>
      <c r="F21" s="255"/>
      <c r="G21" s="95"/>
      <c r="H21" s="209">
        <f>SUM(H22+H28)</f>
        <v>866028.98</v>
      </c>
      <c r="I21" s="227">
        <f>SUM(I22+I28)</f>
        <v>806969.87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2.75" customHeight="1">
      <c r="A22" s="93" t="s">
        <v>40</v>
      </c>
      <c r="B22" s="103" t="s">
        <v>156</v>
      </c>
      <c r="C22" s="260" t="s">
        <v>156</v>
      </c>
      <c r="D22" s="254"/>
      <c r="E22" s="254"/>
      <c r="F22" s="255"/>
      <c r="G22" s="103" t="s">
        <v>471</v>
      </c>
      <c r="H22" s="208">
        <f>SUM(H23+H24+H25+H26)</f>
        <v>131297.04999999999</v>
      </c>
      <c r="I22" s="227">
        <f>SUM(I23+I24+I25+I26)</f>
        <v>132047.35999999999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2.75" customHeight="1">
      <c r="A23" s="93" t="s">
        <v>182</v>
      </c>
      <c r="B23" s="103" t="s">
        <v>73</v>
      </c>
      <c r="C23" s="260" t="s">
        <v>73</v>
      </c>
      <c r="D23" s="254"/>
      <c r="E23" s="254"/>
      <c r="F23" s="255"/>
      <c r="G23" s="103"/>
      <c r="H23" s="230">
        <v>8952.61</v>
      </c>
      <c r="I23" s="140">
        <v>16441.330000000002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2.75" customHeight="1">
      <c r="A24" s="93" t="s">
        <v>183</v>
      </c>
      <c r="B24" s="92" t="s">
        <v>184</v>
      </c>
      <c r="C24" s="261" t="s">
        <v>184</v>
      </c>
      <c r="D24" s="254"/>
      <c r="E24" s="254"/>
      <c r="F24" s="255"/>
      <c r="G24" s="92"/>
      <c r="H24" s="210"/>
      <c r="I24" s="140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2.75" customHeight="1">
      <c r="A25" s="93" t="s">
        <v>185</v>
      </c>
      <c r="B25" s="103" t="s">
        <v>186</v>
      </c>
      <c r="C25" s="261" t="s">
        <v>186</v>
      </c>
      <c r="D25" s="254"/>
      <c r="E25" s="254"/>
      <c r="F25" s="255"/>
      <c r="G25" s="103"/>
      <c r="H25" s="211">
        <v>992.14</v>
      </c>
      <c r="I25" s="214">
        <v>853.1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2.75" customHeight="1">
      <c r="A26" s="93" t="s">
        <v>187</v>
      </c>
      <c r="B26" s="92" t="s">
        <v>188</v>
      </c>
      <c r="C26" s="261" t="s">
        <v>188</v>
      </c>
      <c r="D26" s="254"/>
      <c r="E26" s="254"/>
      <c r="F26" s="255"/>
      <c r="G26" s="92"/>
      <c r="H26" s="211">
        <v>121352.3</v>
      </c>
      <c r="I26" s="214">
        <v>114752.93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>
      <c r="A27" s="93" t="s">
        <v>42</v>
      </c>
      <c r="B27" s="103" t="s">
        <v>157</v>
      </c>
      <c r="C27" s="261" t="s">
        <v>157</v>
      </c>
      <c r="D27" s="254"/>
      <c r="E27" s="254"/>
      <c r="F27" s="255"/>
      <c r="G27" s="103"/>
      <c r="H27" s="208"/>
      <c r="I27" s="139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>
      <c r="A28" s="93" t="s">
        <v>44</v>
      </c>
      <c r="B28" s="103" t="s">
        <v>158</v>
      </c>
      <c r="C28" s="261" t="s">
        <v>158</v>
      </c>
      <c r="D28" s="254"/>
      <c r="E28" s="254"/>
      <c r="F28" s="255"/>
      <c r="G28" s="103" t="s">
        <v>472</v>
      </c>
      <c r="H28" s="208">
        <v>734731.93</v>
      </c>
      <c r="I28" s="139">
        <v>674922.51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>
      <c r="A29" s="93" t="s">
        <v>159</v>
      </c>
      <c r="B29" s="92" t="s">
        <v>160</v>
      </c>
      <c r="C29" s="261" t="s">
        <v>160</v>
      </c>
      <c r="D29" s="254"/>
      <c r="E29" s="254"/>
      <c r="F29" s="255"/>
      <c r="G29" s="92"/>
      <c r="H29" s="210">
        <v>734731.93</v>
      </c>
      <c r="I29" s="140">
        <v>674922.51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>
      <c r="A30" s="93" t="s">
        <v>161</v>
      </c>
      <c r="B30" s="92" t="s">
        <v>162</v>
      </c>
      <c r="C30" s="261" t="s">
        <v>162</v>
      </c>
      <c r="D30" s="254"/>
      <c r="E30" s="254"/>
      <c r="F30" s="255"/>
      <c r="G30" s="92"/>
      <c r="H30" s="208"/>
      <c r="I30" s="139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>
      <c r="A31" s="96" t="s">
        <v>47</v>
      </c>
      <c r="B31" s="95" t="s">
        <v>163</v>
      </c>
      <c r="C31" s="258" t="s">
        <v>163</v>
      </c>
      <c r="D31" s="254"/>
      <c r="E31" s="254"/>
      <c r="F31" s="255"/>
      <c r="G31" s="95" t="s">
        <v>473</v>
      </c>
      <c r="H31" s="208">
        <f>SUM(H32+H33+H34+H35+H36+H37+H38+H39+H40+H41+H42+H43+H44+H45)</f>
        <v>-885362.41</v>
      </c>
      <c r="I31" s="227">
        <f>SUM(I32+I33+I34+I35+I36+I37+I38+I39+I40+I41+I42+I43+I44+I45)</f>
        <v>-762254.66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.75" customHeight="1">
      <c r="A32" s="93" t="s">
        <v>40</v>
      </c>
      <c r="B32" s="103" t="s">
        <v>189</v>
      </c>
      <c r="C32" s="261" t="s">
        <v>190</v>
      </c>
      <c r="D32" s="254"/>
      <c r="E32" s="254"/>
      <c r="F32" s="255"/>
      <c r="G32" s="103"/>
      <c r="H32" s="211">
        <v>-529706.12</v>
      </c>
      <c r="I32" s="140">
        <v>-489313.93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2.75" customHeight="1">
      <c r="A33" s="93" t="s">
        <v>42</v>
      </c>
      <c r="B33" s="103" t="s">
        <v>191</v>
      </c>
      <c r="C33" s="261" t="s">
        <v>192</v>
      </c>
      <c r="D33" s="254"/>
      <c r="E33" s="254"/>
      <c r="F33" s="255"/>
      <c r="G33" s="103"/>
      <c r="H33" s="211">
        <v>-16902.66</v>
      </c>
      <c r="I33" s="140">
        <v>-16780.72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>
      <c r="A34" s="93" t="s">
        <v>44</v>
      </c>
      <c r="B34" s="103" t="s">
        <v>193</v>
      </c>
      <c r="C34" s="261" t="s">
        <v>194</v>
      </c>
      <c r="D34" s="254"/>
      <c r="E34" s="254"/>
      <c r="F34" s="255"/>
      <c r="G34" s="103"/>
      <c r="H34" s="210">
        <v>-21654.12</v>
      </c>
      <c r="I34" s="214">
        <v>-15520.43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>
      <c r="A35" s="93" t="s">
        <v>46</v>
      </c>
      <c r="B35" s="103" t="s">
        <v>195</v>
      </c>
      <c r="C35" s="260" t="s">
        <v>196</v>
      </c>
      <c r="D35" s="254"/>
      <c r="E35" s="254"/>
      <c r="F35" s="255"/>
      <c r="G35" s="103"/>
      <c r="H35" s="210"/>
      <c r="I35" s="140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>
      <c r="A36" s="93" t="s">
        <v>68</v>
      </c>
      <c r="B36" s="103" t="s">
        <v>197</v>
      </c>
      <c r="C36" s="260" t="s">
        <v>198</v>
      </c>
      <c r="D36" s="254"/>
      <c r="E36" s="254"/>
      <c r="F36" s="255"/>
      <c r="G36" s="103"/>
      <c r="H36" s="210">
        <v>-4619.04</v>
      </c>
      <c r="I36" s="140">
        <v>-5980.59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>
      <c r="A37" s="93" t="s">
        <v>199</v>
      </c>
      <c r="B37" s="103" t="s">
        <v>200</v>
      </c>
      <c r="C37" s="260" t="s">
        <v>201</v>
      </c>
      <c r="D37" s="254"/>
      <c r="E37" s="254"/>
      <c r="F37" s="255"/>
      <c r="G37" s="103"/>
      <c r="H37" s="211">
        <v>-1320</v>
      </c>
      <c r="I37" s="214">
        <v>-490.5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>
      <c r="A38" s="93" t="s">
        <v>202</v>
      </c>
      <c r="B38" s="103" t="s">
        <v>203</v>
      </c>
      <c r="C38" s="260" t="s">
        <v>204</v>
      </c>
      <c r="D38" s="254"/>
      <c r="E38" s="254"/>
      <c r="F38" s="255"/>
      <c r="G38" s="103"/>
      <c r="H38" s="210">
        <v>-7200.51</v>
      </c>
      <c r="I38" s="210">
        <v>-7568.03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>
      <c r="A39" s="93" t="s">
        <v>205</v>
      </c>
      <c r="B39" s="103" t="s">
        <v>164</v>
      </c>
      <c r="C39" s="261" t="s">
        <v>164</v>
      </c>
      <c r="D39" s="254"/>
      <c r="E39" s="254"/>
      <c r="F39" s="255"/>
      <c r="G39" s="103"/>
      <c r="H39" s="210"/>
      <c r="I39" s="210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>
      <c r="A40" s="93" t="s">
        <v>206</v>
      </c>
      <c r="B40" s="103" t="s">
        <v>207</v>
      </c>
      <c r="C40" s="260" t="s">
        <v>207</v>
      </c>
      <c r="D40" s="254"/>
      <c r="E40" s="254"/>
      <c r="F40" s="255"/>
      <c r="G40" s="103"/>
      <c r="H40" s="210">
        <v>-156760.01999999999</v>
      </c>
      <c r="I40" s="210">
        <v>-137974.12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93" t="s">
        <v>208</v>
      </c>
      <c r="B41" s="103" t="s">
        <v>209</v>
      </c>
      <c r="C41" s="261" t="s">
        <v>165</v>
      </c>
      <c r="D41" s="254"/>
      <c r="E41" s="254"/>
      <c r="F41" s="255"/>
      <c r="G41" s="103"/>
      <c r="H41" s="210"/>
      <c r="I41" s="210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93" t="s">
        <v>210</v>
      </c>
      <c r="B42" s="103" t="s">
        <v>211</v>
      </c>
      <c r="C42" s="261" t="s">
        <v>212</v>
      </c>
      <c r="D42" s="254"/>
      <c r="E42" s="254"/>
      <c r="F42" s="255"/>
      <c r="G42" s="103"/>
      <c r="H42" s="211">
        <v>-4356</v>
      </c>
      <c r="I42" s="211">
        <v>-4356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>
      <c r="A43" s="93" t="s">
        <v>213</v>
      </c>
      <c r="B43" s="103" t="s">
        <v>214</v>
      </c>
      <c r="C43" s="261" t="s">
        <v>166</v>
      </c>
      <c r="D43" s="254"/>
      <c r="E43" s="254"/>
      <c r="F43" s="255"/>
      <c r="G43" s="103"/>
      <c r="H43" s="210"/>
      <c r="I43" s="210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>
      <c r="A44" s="93" t="s">
        <v>215</v>
      </c>
      <c r="B44" s="103" t="s">
        <v>216</v>
      </c>
      <c r="C44" s="261" t="s">
        <v>217</v>
      </c>
      <c r="D44" s="254"/>
      <c r="E44" s="254"/>
      <c r="F44" s="255"/>
      <c r="G44" s="103"/>
      <c r="H44" s="210">
        <v>-138591.37</v>
      </c>
      <c r="I44" s="210">
        <v>-81271.25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>
      <c r="A45" s="93" t="s">
        <v>218</v>
      </c>
      <c r="B45" s="103" t="s">
        <v>219</v>
      </c>
      <c r="C45" s="253" t="s">
        <v>167</v>
      </c>
      <c r="D45" s="254"/>
      <c r="E45" s="254"/>
      <c r="F45" s="255"/>
      <c r="G45" s="103"/>
      <c r="H45" s="210">
        <v>-4252.57</v>
      </c>
      <c r="I45" s="210">
        <v>-2999.09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>
      <c r="A46" s="95" t="s">
        <v>48</v>
      </c>
      <c r="B46" s="97" t="s">
        <v>168</v>
      </c>
      <c r="C46" s="256" t="s">
        <v>168</v>
      </c>
      <c r="D46" s="254"/>
      <c r="E46" s="254"/>
      <c r="F46" s="255"/>
      <c r="G46" s="97"/>
      <c r="H46" s="208">
        <f>SUM(H21+H31)</f>
        <v>-19333.430000000051</v>
      </c>
      <c r="I46" s="209">
        <f>SUM(I21+I31)</f>
        <v>44715.209999999963</v>
      </c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>
      <c r="A47" s="95" t="s">
        <v>71</v>
      </c>
      <c r="B47" s="95" t="s">
        <v>169</v>
      </c>
      <c r="C47" s="259" t="s">
        <v>169</v>
      </c>
      <c r="D47" s="254"/>
      <c r="E47" s="254"/>
      <c r="F47" s="255"/>
      <c r="G47" s="105"/>
      <c r="H47" s="208"/>
      <c r="I47" s="208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>
      <c r="A48" s="92" t="s">
        <v>149</v>
      </c>
      <c r="B48" s="103" t="s">
        <v>220</v>
      </c>
      <c r="C48" s="253" t="s">
        <v>170</v>
      </c>
      <c r="D48" s="254"/>
      <c r="E48" s="254"/>
      <c r="F48" s="255"/>
      <c r="G48" s="104"/>
      <c r="H48" s="210"/>
      <c r="I48" s="210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>
      <c r="A49" s="92" t="s">
        <v>42</v>
      </c>
      <c r="B49" s="103" t="s">
        <v>171</v>
      </c>
      <c r="C49" s="253" t="s">
        <v>171</v>
      </c>
      <c r="D49" s="254"/>
      <c r="E49" s="254"/>
      <c r="F49" s="255"/>
      <c r="G49" s="104"/>
      <c r="H49" s="210"/>
      <c r="I49" s="210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>
      <c r="A50" s="92" t="s">
        <v>221</v>
      </c>
      <c r="B50" s="103" t="s">
        <v>222</v>
      </c>
      <c r="C50" s="253" t="s">
        <v>172</v>
      </c>
      <c r="D50" s="254"/>
      <c r="E50" s="254"/>
      <c r="F50" s="255"/>
      <c r="G50" s="104"/>
      <c r="H50" s="210"/>
      <c r="I50" s="210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>
      <c r="A51" s="95" t="s">
        <v>78</v>
      </c>
      <c r="B51" s="97" t="s">
        <v>173</v>
      </c>
      <c r="C51" s="256" t="s">
        <v>173</v>
      </c>
      <c r="D51" s="254"/>
      <c r="E51" s="254"/>
      <c r="F51" s="255"/>
      <c r="G51" s="105" t="s">
        <v>474</v>
      </c>
      <c r="H51" s="208"/>
      <c r="I51" s="208">
        <v>104.43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30" customHeight="1">
      <c r="A52" s="95" t="s">
        <v>107</v>
      </c>
      <c r="B52" s="97" t="s">
        <v>174</v>
      </c>
      <c r="C52" s="257" t="s">
        <v>174</v>
      </c>
      <c r="D52" s="254"/>
      <c r="E52" s="254"/>
      <c r="F52" s="255"/>
      <c r="G52" s="105"/>
      <c r="H52" s="208"/>
      <c r="I52" s="208">
        <v>31348.01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>
      <c r="A53" s="95" t="s">
        <v>146</v>
      </c>
      <c r="B53" s="97" t="s">
        <v>223</v>
      </c>
      <c r="C53" s="256" t="s">
        <v>223</v>
      </c>
      <c r="D53" s="254"/>
      <c r="E53" s="254"/>
      <c r="F53" s="255"/>
      <c r="G53" s="105"/>
      <c r="H53" s="208"/>
      <c r="I53" s="208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30" customHeight="1">
      <c r="A54" s="95" t="s">
        <v>176</v>
      </c>
      <c r="B54" s="95" t="s">
        <v>175</v>
      </c>
      <c r="C54" s="258" t="s">
        <v>175</v>
      </c>
      <c r="D54" s="254"/>
      <c r="E54" s="254"/>
      <c r="F54" s="255"/>
      <c r="G54" s="105"/>
      <c r="H54" s="208">
        <f>SUM(H46+H47+H51+H52+H53)</f>
        <v>-19333.430000000051</v>
      </c>
      <c r="I54" s="209">
        <f>SUM(I46+I51+I52)</f>
        <v>76167.649999999965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>
      <c r="A55" s="95" t="s">
        <v>40</v>
      </c>
      <c r="B55" s="95" t="s">
        <v>177</v>
      </c>
      <c r="C55" s="259" t="s">
        <v>177</v>
      </c>
      <c r="D55" s="254"/>
      <c r="E55" s="254"/>
      <c r="F55" s="255"/>
      <c r="G55" s="105"/>
      <c r="H55" s="208"/>
      <c r="I55" s="208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>
      <c r="A56" s="95" t="s">
        <v>224</v>
      </c>
      <c r="B56" s="97" t="s">
        <v>178</v>
      </c>
      <c r="C56" s="256" t="s">
        <v>178</v>
      </c>
      <c r="D56" s="254"/>
      <c r="E56" s="254"/>
      <c r="F56" s="255"/>
      <c r="G56" s="105"/>
      <c r="H56" s="208">
        <v>-19333.43</v>
      </c>
      <c r="I56" s="208">
        <v>76167.649999999994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>
      <c r="A57" s="92" t="s">
        <v>40</v>
      </c>
      <c r="B57" s="103" t="s">
        <v>225</v>
      </c>
      <c r="C57" s="253" t="s">
        <v>225</v>
      </c>
      <c r="D57" s="254"/>
      <c r="E57" s="254"/>
      <c r="F57" s="255"/>
      <c r="G57" s="104"/>
      <c r="H57" s="210"/>
      <c r="I57" s="210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>
      <c r="A58" s="92" t="s">
        <v>42</v>
      </c>
      <c r="B58" s="103" t="s">
        <v>226</v>
      </c>
      <c r="C58" s="253" t="s">
        <v>226</v>
      </c>
      <c r="D58" s="254"/>
      <c r="E58" s="254"/>
      <c r="F58" s="255"/>
      <c r="G58" s="104"/>
      <c r="H58" s="210"/>
      <c r="I58" s="210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>
      <c r="A59" s="3"/>
      <c r="B59" s="3"/>
      <c r="C59" s="3"/>
      <c r="D59" s="3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" customHeight="1">
      <c r="A60" s="274" t="s">
        <v>447</v>
      </c>
      <c r="B60" s="264"/>
      <c r="C60" s="264"/>
      <c r="D60" s="264"/>
      <c r="E60" s="264"/>
      <c r="F60" s="264"/>
      <c r="G60" s="98" t="s">
        <v>227</v>
      </c>
      <c r="H60" s="263" t="s">
        <v>445</v>
      </c>
      <c r="I60" s="264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" customHeight="1">
      <c r="A61" s="275" t="s">
        <v>228</v>
      </c>
      <c r="B61" s="266"/>
      <c r="C61" s="266"/>
      <c r="D61" s="266"/>
      <c r="E61" s="266"/>
      <c r="F61" s="266"/>
      <c r="G61" s="100" t="s">
        <v>229</v>
      </c>
      <c r="H61" s="265" t="s">
        <v>114</v>
      </c>
      <c r="I61" s="266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5" customHeight="1">
      <c r="A62" s="99"/>
      <c r="B62" s="99"/>
      <c r="C62" s="99"/>
      <c r="D62" s="99"/>
      <c r="E62" s="99"/>
      <c r="F62" s="99"/>
      <c r="G62" s="99"/>
      <c r="H62" s="100"/>
      <c r="I62" s="100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2.75" customHeight="1">
      <c r="A63" s="276" t="s">
        <v>448</v>
      </c>
      <c r="B63" s="264"/>
      <c r="C63" s="264"/>
      <c r="D63" s="264"/>
      <c r="E63" s="264"/>
      <c r="F63" s="264"/>
      <c r="G63" s="30" t="s">
        <v>230</v>
      </c>
      <c r="H63" s="263" t="s">
        <v>446</v>
      </c>
      <c r="I63" s="264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>
      <c r="A64" s="275" t="s">
        <v>231</v>
      </c>
      <c r="B64" s="266"/>
      <c r="C64" s="266"/>
      <c r="D64" s="266"/>
      <c r="E64" s="266"/>
      <c r="F64" s="266"/>
      <c r="G64" s="100" t="s">
        <v>232</v>
      </c>
      <c r="H64" s="265" t="s">
        <v>114</v>
      </c>
      <c r="I64" s="266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61">
    <mergeCell ref="A61:F61"/>
    <mergeCell ref="A63:F63"/>
    <mergeCell ref="H63:I63"/>
    <mergeCell ref="A64:F64"/>
    <mergeCell ref="H64:I64"/>
    <mergeCell ref="C55:F55"/>
    <mergeCell ref="C56:F56"/>
    <mergeCell ref="C57:F57"/>
    <mergeCell ref="C58:F58"/>
    <mergeCell ref="A60:F60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</mergeCells>
  <printOptions horizontalCentered="1"/>
  <pageMargins left="1.1811023622047245" right="0.39370078740157483" top="0.78740157480314965" bottom="0.39370078740157483" header="0" footer="0"/>
  <pageSetup paperSize="9" scale="8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BF7E-77F9-4E46-91CA-F44127894742}">
  <dimension ref="A1:Z63"/>
  <sheetViews>
    <sheetView workbookViewId="0">
      <selection activeCell="A5" sqref="A5:L5"/>
    </sheetView>
  </sheetViews>
  <sheetFormatPr defaultRowHeight="12.75"/>
  <cols>
    <col min="1" max="1" width="5.140625" customWidth="1"/>
    <col min="2" max="2" width="2.5703125" customWidth="1"/>
    <col min="3" max="3" width="41.7109375" customWidth="1"/>
    <col min="5" max="5" width="13.28515625" customWidth="1"/>
    <col min="6" max="6" width="11.42578125" customWidth="1"/>
    <col min="7" max="7" width="10.85546875" customWidth="1"/>
    <col min="8" max="8" width="11.28515625" customWidth="1"/>
    <col min="9" max="9" width="10.42578125" customWidth="1"/>
    <col min="10" max="10" width="11" customWidth="1"/>
  </cols>
  <sheetData>
    <row r="1" spans="1:26" ht="12.75" customHeight="1">
      <c r="A1" s="142"/>
      <c r="B1" s="142"/>
      <c r="C1" s="142" t="s">
        <v>450</v>
      </c>
      <c r="D1" s="142"/>
      <c r="E1" s="142"/>
      <c r="F1" s="142"/>
      <c r="G1" s="142"/>
      <c r="H1" s="142"/>
      <c r="I1" s="142" t="s">
        <v>449</v>
      </c>
      <c r="J1" s="107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2.75" customHeight="1">
      <c r="A2" s="142"/>
      <c r="B2" s="142"/>
      <c r="C2" s="142" t="s">
        <v>451</v>
      </c>
      <c r="D2" s="142"/>
      <c r="E2" s="142"/>
      <c r="F2" s="142"/>
      <c r="G2" s="142"/>
      <c r="H2" s="142"/>
      <c r="I2" s="111" t="s">
        <v>322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2.75" customHeight="1">
      <c r="A3" s="142"/>
      <c r="B3" s="142"/>
      <c r="C3" s="221">
        <v>45138</v>
      </c>
      <c r="D3" s="142"/>
      <c r="E3" s="142"/>
      <c r="F3" s="142"/>
      <c r="G3" s="142"/>
      <c r="H3" s="142"/>
      <c r="I3" s="33" t="s">
        <v>2</v>
      </c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12.7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30" customHeight="1">
      <c r="A5" s="300" t="s">
        <v>426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177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12.75" customHeight="1">
      <c r="A6" s="142"/>
      <c r="B6" s="142"/>
      <c r="C6" s="142"/>
      <c r="D6" s="235"/>
      <c r="E6" s="301"/>
      <c r="F6" s="301"/>
      <c r="G6" s="301"/>
      <c r="H6" s="301"/>
      <c r="I6" s="301"/>
      <c r="J6" s="301"/>
      <c r="K6" s="301"/>
      <c r="L6" s="301"/>
      <c r="M6" s="30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 ht="27.75" customHeight="1">
      <c r="A7" s="303" t="s">
        <v>427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177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9" spans="1:26">
      <c r="I9" s="109" t="s">
        <v>458</v>
      </c>
    </row>
    <row r="10" spans="1:26" ht="24.75" customHeight="1">
      <c r="A10" s="291" t="s">
        <v>0</v>
      </c>
      <c r="B10" s="304" t="s">
        <v>34</v>
      </c>
      <c r="C10" s="304"/>
      <c r="D10" s="291" t="s">
        <v>116</v>
      </c>
      <c r="E10" s="291" t="s">
        <v>117</v>
      </c>
      <c r="F10" s="305" t="s">
        <v>118</v>
      </c>
      <c r="G10" s="306"/>
      <c r="H10" s="307"/>
      <c r="I10" s="291" t="s">
        <v>323</v>
      </c>
      <c r="J10" s="291"/>
      <c r="K10" s="291" t="s">
        <v>122</v>
      </c>
      <c r="L10" s="291" t="s">
        <v>233</v>
      </c>
    </row>
    <row r="11" spans="1:26" ht="12.75" customHeight="1">
      <c r="A11" s="291"/>
      <c r="B11" s="304"/>
      <c r="C11" s="304"/>
      <c r="D11" s="291"/>
      <c r="E11" s="291"/>
      <c r="F11" s="308"/>
      <c r="G11" s="309"/>
      <c r="H11" s="310"/>
      <c r="I11" s="291"/>
      <c r="J11" s="291"/>
      <c r="K11" s="291"/>
      <c r="L11" s="291"/>
    </row>
    <row r="12" spans="1:26" ht="50.25" customHeight="1">
      <c r="A12" s="291"/>
      <c r="B12" s="304"/>
      <c r="C12" s="304"/>
      <c r="D12" s="291"/>
      <c r="E12" s="291"/>
      <c r="F12" s="178" t="s">
        <v>409</v>
      </c>
      <c r="G12" s="178" t="s">
        <v>428</v>
      </c>
      <c r="H12" s="178" t="s">
        <v>118</v>
      </c>
      <c r="I12" s="178" t="s">
        <v>410</v>
      </c>
      <c r="J12" s="178" t="s">
        <v>54</v>
      </c>
      <c r="K12" s="291"/>
      <c r="L12" s="291"/>
    </row>
    <row r="13" spans="1:26">
      <c r="A13" s="179">
        <v>1</v>
      </c>
      <c r="B13" s="292">
        <v>2</v>
      </c>
      <c r="C13" s="292"/>
      <c r="D13" s="168">
        <v>3</v>
      </c>
      <c r="E13" s="168">
        <v>4</v>
      </c>
      <c r="F13" s="168">
        <v>5</v>
      </c>
      <c r="G13" s="168">
        <v>6</v>
      </c>
      <c r="H13" s="168">
        <v>7</v>
      </c>
      <c r="I13" s="168">
        <v>8</v>
      </c>
      <c r="J13" s="168">
        <v>9</v>
      </c>
      <c r="K13" s="168">
        <v>10</v>
      </c>
      <c r="L13" s="168">
        <v>11</v>
      </c>
    </row>
    <row r="14" spans="1:26" ht="41.25" customHeight="1">
      <c r="A14" s="180" t="s">
        <v>1</v>
      </c>
      <c r="B14" s="278" t="s">
        <v>310</v>
      </c>
      <c r="C14" s="278"/>
      <c r="D14" s="181"/>
      <c r="E14" s="181">
        <v>2943.86</v>
      </c>
      <c r="F14" s="181"/>
      <c r="G14" s="181"/>
      <c r="H14" s="181"/>
      <c r="I14" s="181"/>
      <c r="J14" s="181"/>
      <c r="K14" s="181"/>
      <c r="L14" s="181">
        <v>2943.86</v>
      </c>
    </row>
    <row r="15" spans="1:26" ht="15" customHeight="1">
      <c r="A15" s="180" t="s">
        <v>3</v>
      </c>
      <c r="B15" s="293" t="s">
        <v>324</v>
      </c>
      <c r="C15" s="288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26">
      <c r="A16" s="183" t="s">
        <v>238</v>
      </c>
      <c r="B16" s="185"/>
      <c r="C16" s="187" t="s">
        <v>411</v>
      </c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ht="28.5" customHeight="1">
      <c r="A17" s="179" t="s">
        <v>239</v>
      </c>
      <c r="B17" s="188"/>
      <c r="C17" s="189" t="s">
        <v>412</v>
      </c>
      <c r="D17" s="186"/>
      <c r="E17" s="181"/>
      <c r="F17" s="181"/>
      <c r="G17" s="181"/>
      <c r="H17" s="181"/>
      <c r="I17" s="181"/>
      <c r="J17" s="181"/>
      <c r="K17" s="181"/>
      <c r="L17" s="181"/>
    </row>
    <row r="18" spans="1:12" ht="25.5">
      <c r="A18" s="183" t="s">
        <v>264</v>
      </c>
      <c r="B18" s="185"/>
      <c r="C18" s="186" t="s">
        <v>429</v>
      </c>
      <c r="D18" s="186"/>
      <c r="E18" s="181"/>
      <c r="F18" s="181"/>
      <c r="G18" s="181"/>
      <c r="H18" s="181"/>
      <c r="I18" s="181"/>
      <c r="J18" s="181"/>
      <c r="K18" s="181"/>
      <c r="L18" s="181"/>
    </row>
    <row r="19" spans="1:12" ht="27" customHeight="1">
      <c r="A19" s="180" t="s">
        <v>5</v>
      </c>
      <c r="B19" s="294" t="s">
        <v>413</v>
      </c>
      <c r="C19" s="295"/>
      <c r="D19" s="181"/>
      <c r="E19" s="181"/>
      <c r="F19" s="181"/>
      <c r="G19" s="181"/>
      <c r="H19" s="181"/>
      <c r="I19" s="181"/>
      <c r="J19" s="181"/>
      <c r="K19" s="181"/>
      <c r="L19" s="182"/>
    </row>
    <row r="20" spans="1:12">
      <c r="A20" s="183" t="s">
        <v>240</v>
      </c>
      <c r="B20" s="185"/>
      <c r="C20" s="184" t="s">
        <v>312</v>
      </c>
      <c r="D20" s="186"/>
      <c r="E20" s="181"/>
      <c r="F20" s="181"/>
      <c r="G20" s="181"/>
      <c r="H20" s="181"/>
      <c r="I20" s="181"/>
      <c r="J20" s="181"/>
      <c r="K20" s="181"/>
      <c r="L20" s="182"/>
    </row>
    <row r="21" spans="1:12">
      <c r="A21" s="183" t="s">
        <v>241</v>
      </c>
      <c r="B21" s="185"/>
      <c r="C21" s="184" t="s">
        <v>313</v>
      </c>
      <c r="D21" s="186"/>
      <c r="E21" s="181"/>
      <c r="F21" s="181"/>
      <c r="G21" s="181"/>
      <c r="H21" s="181"/>
      <c r="I21" s="181"/>
      <c r="J21" s="181"/>
      <c r="K21" s="181"/>
      <c r="L21" s="182"/>
    </row>
    <row r="22" spans="1:12">
      <c r="A22" s="183" t="s">
        <v>272</v>
      </c>
      <c r="B22" s="185"/>
      <c r="C22" s="184" t="s">
        <v>314</v>
      </c>
      <c r="D22" s="186"/>
      <c r="E22" s="181"/>
      <c r="F22" s="181"/>
      <c r="G22" s="181"/>
      <c r="H22" s="181"/>
      <c r="I22" s="181"/>
      <c r="J22" s="181"/>
      <c r="K22" s="181"/>
      <c r="L22" s="182"/>
    </row>
    <row r="23" spans="1:12">
      <c r="A23" s="190" t="s">
        <v>6</v>
      </c>
      <c r="B23" s="285" t="s">
        <v>374</v>
      </c>
      <c r="C23" s="286"/>
      <c r="D23" s="186"/>
      <c r="E23" s="181"/>
      <c r="F23" s="181"/>
      <c r="G23" s="181"/>
      <c r="H23" s="181"/>
      <c r="I23" s="181"/>
      <c r="J23" s="181"/>
      <c r="K23" s="181"/>
      <c r="L23" s="181"/>
    </row>
    <row r="24" spans="1:12">
      <c r="A24" s="190" t="s">
        <v>7</v>
      </c>
      <c r="B24" s="296" t="s">
        <v>371</v>
      </c>
      <c r="C24" s="297"/>
      <c r="D24" s="186"/>
      <c r="E24" s="181"/>
      <c r="F24" s="181"/>
      <c r="G24" s="181"/>
      <c r="H24" s="181"/>
      <c r="I24" s="181"/>
      <c r="J24" s="181"/>
      <c r="K24" s="181"/>
      <c r="L24" s="181"/>
    </row>
    <row r="25" spans="1:12" ht="38.25" customHeight="1">
      <c r="A25" s="180" t="s">
        <v>8</v>
      </c>
      <c r="B25" s="287" t="s">
        <v>414</v>
      </c>
      <c r="C25" s="287"/>
      <c r="D25" s="181"/>
      <c r="E25" s="181">
        <v>2943.86</v>
      </c>
      <c r="F25" s="181"/>
      <c r="G25" s="181"/>
      <c r="H25" s="181"/>
      <c r="I25" s="181"/>
      <c r="J25" s="181"/>
      <c r="K25" s="181"/>
      <c r="L25" s="182">
        <v>2943.86</v>
      </c>
    </row>
    <row r="26" spans="1:12" ht="72" customHeight="1">
      <c r="A26" s="192" t="s">
        <v>244</v>
      </c>
      <c r="B26" s="298" t="s">
        <v>430</v>
      </c>
      <c r="C26" s="299"/>
      <c r="D26" s="193"/>
      <c r="E26" s="193">
        <v>2943.86</v>
      </c>
      <c r="F26" s="193"/>
      <c r="G26" s="193"/>
      <c r="H26" s="193"/>
      <c r="I26" s="193"/>
      <c r="J26" s="193"/>
      <c r="K26" s="193"/>
      <c r="L26" s="194">
        <v>2943.86</v>
      </c>
    </row>
    <row r="27" spans="1:12" ht="28.5" customHeight="1">
      <c r="A27" s="180" t="s">
        <v>9</v>
      </c>
      <c r="B27" s="278" t="s">
        <v>325</v>
      </c>
      <c r="C27" s="278"/>
      <c r="D27" s="168" t="s">
        <v>235</v>
      </c>
      <c r="E27" s="181">
        <v>-2943.86</v>
      </c>
      <c r="F27" s="181"/>
      <c r="G27" s="168" t="s">
        <v>235</v>
      </c>
      <c r="H27" s="168"/>
      <c r="I27" s="168" t="s">
        <v>235</v>
      </c>
      <c r="J27" s="168" t="s">
        <v>235</v>
      </c>
      <c r="K27" s="168"/>
      <c r="L27" s="181">
        <v>-2943.86</v>
      </c>
    </row>
    <row r="28" spans="1:12" ht="30" customHeight="1">
      <c r="A28" s="180" t="s">
        <v>10</v>
      </c>
      <c r="B28" s="278" t="s">
        <v>415</v>
      </c>
      <c r="C28" s="278"/>
      <c r="D28" s="168" t="s">
        <v>235</v>
      </c>
      <c r="E28" s="181"/>
      <c r="F28" s="181"/>
      <c r="G28" s="168" t="s">
        <v>235</v>
      </c>
      <c r="H28" s="168"/>
      <c r="I28" s="168" t="s">
        <v>235</v>
      </c>
      <c r="J28" s="168" t="s">
        <v>235</v>
      </c>
      <c r="K28" s="168"/>
      <c r="L28" s="181"/>
    </row>
    <row r="29" spans="1:12" ht="27.75" customHeight="1">
      <c r="A29" s="180" t="s">
        <v>11</v>
      </c>
      <c r="B29" s="281" t="s">
        <v>416</v>
      </c>
      <c r="C29" s="282"/>
      <c r="D29" s="168" t="s">
        <v>235</v>
      </c>
      <c r="E29" s="181"/>
      <c r="F29" s="181"/>
      <c r="G29" s="168" t="s">
        <v>235</v>
      </c>
      <c r="H29" s="168"/>
      <c r="I29" s="168" t="s">
        <v>235</v>
      </c>
      <c r="J29" s="168" t="s">
        <v>235</v>
      </c>
      <c r="K29" s="168"/>
      <c r="L29" s="182"/>
    </row>
    <row r="30" spans="1:12" ht="33" customHeight="1">
      <c r="A30" s="180" t="s">
        <v>12</v>
      </c>
      <c r="B30" s="281" t="s">
        <v>417</v>
      </c>
      <c r="C30" s="282"/>
      <c r="D30" s="168" t="s">
        <v>235</v>
      </c>
      <c r="E30" s="181"/>
      <c r="F30" s="181"/>
      <c r="G30" s="168" t="s">
        <v>235</v>
      </c>
      <c r="H30" s="168"/>
      <c r="I30" s="168" t="s">
        <v>235</v>
      </c>
      <c r="J30" s="168" t="s">
        <v>235</v>
      </c>
      <c r="K30" s="168"/>
      <c r="L30" s="182"/>
    </row>
    <row r="31" spans="1:12">
      <c r="A31" s="183" t="s">
        <v>299</v>
      </c>
      <c r="B31" s="185"/>
      <c r="C31" s="186" t="s">
        <v>312</v>
      </c>
      <c r="D31" s="195" t="s">
        <v>235</v>
      </c>
      <c r="E31" s="171"/>
      <c r="F31" s="171"/>
      <c r="G31" s="167" t="s">
        <v>235</v>
      </c>
      <c r="H31" s="167"/>
      <c r="I31" s="167" t="s">
        <v>235</v>
      </c>
      <c r="J31" s="167" t="s">
        <v>235</v>
      </c>
      <c r="K31" s="167"/>
      <c r="L31" s="182"/>
    </row>
    <row r="32" spans="1:12">
      <c r="A32" s="183" t="s">
        <v>300</v>
      </c>
      <c r="B32" s="185"/>
      <c r="C32" s="186" t="s">
        <v>313</v>
      </c>
      <c r="D32" s="195" t="s">
        <v>235</v>
      </c>
      <c r="E32" s="171"/>
      <c r="F32" s="171"/>
      <c r="G32" s="167" t="s">
        <v>235</v>
      </c>
      <c r="H32" s="167"/>
      <c r="I32" s="167" t="s">
        <v>235</v>
      </c>
      <c r="J32" s="167" t="s">
        <v>235</v>
      </c>
      <c r="K32" s="167"/>
      <c r="L32" s="182"/>
    </row>
    <row r="33" spans="1:12">
      <c r="A33" s="183" t="s">
        <v>301</v>
      </c>
      <c r="B33" s="185"/>
      <c r="C33" s="186" t="s">
        <v>314</v>
      </c>
      <c r="D33" s="195" t="s">
        <v>235</v>
      </c>
      <c r="E33" s="171"/>
      <c r="F33" s="171"/>
      <c r="G33" s="167" t="s">
        <v>235</v>
      </c>
      <c r="H33" s="167"/>
      <c r="I33" s="167" t="s">
        <v>235</v>
      </c>
      <c r="J33" s="167" t="s">
        <v>235</v>
      </c>
      <c r="K33" s="167"/>
      <c r="L33" s="182"/>
    </row>
    <row r="34" spans="1:12">
      <c r="A34" s="183" t="s">
        <v>13</v>
      </c>
      <c r="B34" s="283" t="s">
        <v>374</v>
      </c>
      <c r="C34" s="284"/>
      <c r="D34" s="191" t="s">
        <v>235</v>
      </c>
      <c r="E34" s="181"/>
      <c r="F34" s="181"/>
      <c r="G34" s="168" t="s">
        <v>235</v>
      </c>
      <c r="H34" s="168"/>
      <c r="I34" s="168" t="s">
        <v>235</v>
      </c>
      <c r="J34" s="168" t="s">
        <v>235</v>
      </c>
      <c r="K34" s="168"/>
      <c r="L34" s="182"/>
    </row>
    <row r="35" spans="1:12">
      <c r="A35" s="183" t="s">
        <v>14</v>
      </c>
      <c r="B35" s="285" t="s">
        <v>371</v>
      </c>
      <c r="C35" s="286"/>
      <c r="D35" s="191" t="s">
        <v>235</v>
      </c>
      <c r="E35" s="181"/>
      <c r="F35" s="181"/>
      <c r="G35" s="168" t="s">
        <v>235</v>
      </c>
      <c r="H35" s="168"/>
      <c r="I35" s="168" t="s">
        <v>235</v>
      </c>
      <c r="J35" s="168" t="s">
        <v>235</v>
      </c>
      <c r="K35" s="168"/>
      <c r="L35" s="182"/>
    </row>
    <row r="36" spans="1:12" ht="33" customHeight="1">
      <c r="A36" s="180" t="s">
        <v>15</v>
      </c>
      <c r="B36" s="287" t="s">
        <v>418</v>
      </c>
      <c r="C36" s="287"/>
      <c r="D36" s="168" t="s">
        <v>235</v>
      </c>
      <c r="E36" s="181">
        <v>-2943.86</v>
      </c>
      <c r="F36" s="181"/>
      <c r="G36" s="168" t="s">
        <v>235</v>
      </c>
      <c r="H36" s="168"/>
      <c r="I36" s="168" t="s">
        <v>235</v>
      </c>
      <c r="J36" s="168" t="s">
        <v>235</v>
      </c>
      <c r="K36" s="168"/>
      <c r="L36" s="182">
        <v>-2943.86</v>
      </c>
    </row>
    <row r="37" spans="1:12" ht="30" customHeight="1">
      <c r="A37" s="180" t="s">
        <v>16</v>
      </c>
      <c r="B37" s="278" t="s">
        <v>317</v>
      </c>
      <c r="C37" s="278"/>
      <c r="D37" s="181"/>
      <c r="E37" s="181"/>
      <c r="F37" s="181"/>
      <c r="G37" s="181"/>
      <c r="H37" s="181"/>
      <c r="I37" s="181"/>
      <c r="J37" s="181"/>
      <c r="K37" s="181"/>
      <c r="L37" s="182"/>
    </row>
    <row r="38" spans="1:12" ht="31.5" customHeight="1">
      <c r="A38" s="180" t="s">
        <v>17</v>
      </c>
      <c r="B38" s="278" t="s">
        <v>419</v>
      </c>
      <c r="C38" s="278"/>
      <c r="D38" s="181"/>
      <c r="E38" s="181"/>
      <c r="F38" s="181"/>
      <c r="G38" s="181"/>
      <c r="H38" s="181"/>
      <c r="I38" s="181"/>
      <c r="J38" s="181"/>
      <c r="K38" s="181"/>
      <c r="L38" s="182"/>
    </row>
    <row r="39" spans="1:12">
      <c r="A39" s="180" t="s">
        <v>18</v>
      </c>
      <c r="B39" s="278" t="s">
        <v>326</v>
      </c>
      <c r="C39" s="278"/>
      <c r="D39" s="181"/>
      <c r="E39" s="181"/>
      <c r="F39" s="181"/>
      <c r="G39" s="181"/>
      <c r="H39" s="181"/>
      <c r="I39" s="181"/>
      <c r="J39" s="181"/>
      <c r="K39" s="181"/>
      <c r="L39" s="182"/>
    </row>
    <row r="40" spans="1:12" ht="22.5" customHeight="1">
      <c r="A40" s="180" t="s">
        <v>19</v>
      </c>
      <c r="B40" s="288" t="s">
        <v>318</v>
      </c>
      <c r="C40" s="288"/>
      <c r="D40" s="181"/>
      <c r="E40" s="181"/>
      <c r="F40" s="181"/>
      <c r="G40" s="181"/>
      <c r="H40" s="181"/>
      <c r="I40" s="181"/>
      <c r="J40" s="181"/>
      <c r="K40" s="181"/>
      <c r="L40" s="182"/>
    </row>
    <row r="41" spans="1:12" ht="28.5" customHeight="1">
      <c r="A41" s="180" t="s">
        <v>20</v>
      </c>
      <c r="B41" s="289" t="s">
        <v>420</v>
      </c>
      <c r="C41" s="289"/>
      <c r="D41" s="181"/>
      <c r="E41" s="181"/>
      <c r="F41" s="181"/>
      <c r="G41" s="181"/>
      <c r="H41" s="181"/>
      <c r="I41" s="181"/>
      <c r="J41" s="181"/>
      <c r="K41" s="181"/>
      <c r="L41" s="182"/>
    </row>
    <row r="42" spans="1:12">
      <c r="A42" s="183" t="s">
        <v>378</v>
      </c>
      <c r="B42" s="185"/>
      <c r="C42" s="186" t="s">
        <v>312</v>
      </c>
      <c r="D42" s="186"/>
      <c r="E42" s="181"/>
      <c r="F42" s="181"/>
      <c r="G42" s="181"/>
      <c r="H42" s="181"/>
      <c r="I42" s="181"/>
      <c r="J42" s="181"/>
      <c r="K42" s="181"/>
      <c r="L42" s="182"/>
    </row>
    <row r="43" spans="1:12">
      <c r="A43" s="183" t="s">
        <v>379</v>
      </c>
      <c r="B43" s="185"/>
      <c r="C43" s="186" t="s">
        <v>313</v>
      </c>
      <c r="D43" s="186"/>
      <c r="E43" s="181"/>
      <c r="F43" s="181"/>
      <c r="G43" s="181"/>
      <c r="H43" s="181"/>
      <c r="I43" s="181"/>
      <c r="J43" s="181"/>
      <c r="K43" s="181"/>
      <c r="L43" s="182"/>
    </row>
    <row r="44" spans="1:12">
      <c r="A44" s="183" t="s">
        <v>380</v>
      </c>
      <c r="B44" s="185"/>
      <c r="C44" s="186" t="s">
        <v>314</v>
      </c>
      <c r="D44" s="186"/>
      <c r="E44" s="181"/>
      <c r="F44" s="181"/>
      <c r="G44" s="181"/>
      <c r="H44" s="181"/>
      <c r="I44" s="181"/>
      <c r="J44" s="181"/>
      <c r="K44" s="181"/>
      <c r="L44" s="182"/>
    </row>
    <row r="45" spans="1:12">
      <c r="A45" s="180" t="s">
        <v>21</v>
      </c>
      <c r="B45" s="290" t="s">
        <v>374</v>
      </c>
      <c r="C45" s="290"/>
      <c r="D45" s="181"/>
      <c r="E45" s="181"/>
      <c r="F45" s="181"/>
      <c r="G45" s="181"/>
      <c r="H45" s="181"/>
      <c r="I45" s="181"/>
      <c r="J45" s="181"/>
      <c r="K45" s="181"/>
      <c r="L45" s="182"/>
    </row>
    <row r="46" spans="1:12">
      <c r="A46" s="180" t="s">
        <v>22</v>
      </c>
      <c r="B46" s="278" t="s">
        <v>371</v>
      </c>
      <c r="C46" s="278"/>
      <c r="D46" s="181"/>
      <c r="E46" s="181"/>
      <c r="F46" s="181"/>
      <c r="G46" s="181"/>
      <c r="H46" s="181"/>
      <c r="I46" s="181"/>
      <c r="J46" s="181"/>
      <c r="K46" s="181"/>
      <c r="L46" s="182"/>
    </row>
    <row r="47" spans="1:12" ht="38.25" customHeight="1">
      <c r="A47" s="180" t="s">
        <v>23</v>
      </c>
      <c r="B47" s="278" t="s">
        <v>421</v>
      </c>
      <c r="C47" s="278"/>
      <c r="D47" s="181"/>
      <c r="E47" s="181"/>
      <c r="F47" s="181"/>
      <c r="G47" s="181"/>
      <c r="H47" s="181"/>
      <c r="I47" s="181"/>
      <c r="J47" s="181"/>
      <c r="K47" s="181"/>
      <c r="L47" s="182"/>
    </row>
    <row r="48" spans="1:12" ht="42" customHeight="1">
      <c r="A48" s="180" t="s">
        <v>24</v>
      </c>
      <c r="B48" s="278" t="s">
        <v>422</v>
      </c>
      <c r="C48" s="278"/>
      <c r="D48" s="181"/>
      <c r="E48" s="181">
        <v>0</v>
      </c>
      <c r="F48" s="181"/>
      <c r="G48" s="181"/>
      <c r="H48" s="181"/>
      <c r="I48" s="181"/>
      <c r="J48" s="181"/>
      <c r="K48" s="181"/>
      <c r="L48" s="182">
        <v>0</v>
      </c>
    </row>
    <row r="49" spans="1:12" ht="26.25" customHeight="1">
      <c r="A49" s="180" t="s">
        <v>25</v>
      </c>
      <c r="B49" s="278" t="s">
        <v>423</v>
      </c>
      <c r="C49" s="278"/>
      <c r="D49" s="181"/>
      <c r="E49" s="181">
        <v>0</v>
      </c>
      <c r="F49" s="181"/>
      <c r="G49" s="181"/>
      <c r="H49" s="181"/>
      <c r="I49" s="181"/>
      <c r="J49" s="181"/>
      <c r="K49" s="181"/>
      <c r="L49" s="182">
        <v>0</v>
      </c>
    </row>
    <row r="50" spans="1:12" ht="40.5" customHeight="1">
      <c r="A50" s="179" t="s">
        <v>26</v>
      </c>
      <c r="B50" s="279" t="s">
        <v>424</v>
      </c>
      <c r="C50" s="279"/>
      <c r="D50" s="181"/>
      <c r="E50" s="181"/>
      <c r="F50" s="181"/>
      <c r="G50" s="181"/>
      <c r="H50" s="181"/>
      <c r="I50" s="181"/>
      <c r="J50" s="181"/>
      <c r="K50" s="181"/>
      <c r="L50" s="182"/>
    </row>
    <row r="51" spans="1:12" ht="34.5" customHeight="1">
      <c r="A51" s="179" t="s">
        <v>27</v>
      </c>
      <c r="B51" s="279" t="s">
        <v>425</v>
      </c>
      <c r="C51" s="279"/>
      <c r="D51" s="181"/>
      <c r="E51" s="181"/>
      <c r="F51" s="181"/>
      <c r="G51" s="181"/>
      <c r="H51" s="181"/>
      <c r="I51" s="181"/>
      <c r="J51" s="181"/>
      <c r="K51" s="181"/>
      <c r="L51" s="182"/>
    </row>
    <row r="53" spans="1:12" ht="14.25">
      <c r="B53" s="280" t="s">
        <v>408</v>
      </c>
      <c r="C53" s="280"/>
      <c r="D53" s="280"/>
      <c r="E53" s="280"/>
      <c r="F53" s="280"/>
      <c r="G53" s="280"/>
      <c r="H53" s="280"/>
    </row>
    <row r="54" spans="1:12" ht="15">
      <c r="B54" s="277" t="s">
        <v>431</v>
      </c>
      <c r="C54" s="277"/>
      <c r="D54" s="277"/>
      <c r="E54" s="277"/>
      <c r="F54" s="277"/>
      <c r="G54" s="277"/>
      <c r="H54" s="277"/>
    </row>
    <row r="55" spans="1:12" ht="15">
      <c r="B55" s="277" t="s">
        <v>432</v>
      </c>
      <c r="C55" s="277"/>
      <c r="D55" s="277"/>
      <c r="E55" s="277"/>
      <c r="F55" s="277"/>
      <c r="G55" s="277"/>
      <c r="H55" s="277"/>
    </row>
    <row r="56" spans="1:12" ht="15">
      <c r="B56" s="277" t="s">
        <v>433</v>
      </c>
      <c r="C56" s="277"/>
      <c r="D56" s="277"/>
      <c r="E56" s="277"/>
      <c r="F56" s="277"/>
      <c r="G56" s="277"/>
      <c r="H56" s="277"/>
    </row>
    <row r="57" spans="1:12" ht="15">
      <c r="B57" s="277" t="s">
        <v>434</v>
      </c>
      <c r="C57" s="277"/>
      <c r="D57" s="277"/>
      <c r="E57" s="277"/>
      <c r="F57" s="277"/>
      <c r="G57" s="277"/>
      <c r="H57" s="277"/>
    </row>
    <row r="60" spans="1:12">
      <c r="C60" s="196"/>
      <c r="G60" s="196"/>
    </row>
    <row r="63" spans="1:12">
      <c r="C63" s="196"/>
      <c r="G63" s="196"/>
    </row>
  </sheetData>
  <mergeCells count="43"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504E-6135-4E9B-B6D0-C00BA15DC625}">
  <dimension ref="A1:R87"/>
  <sheetViews>
    <sheetView workbookViewId="0">
      <selection activeCell="H59" sqref="H59:H61"/>
    </sheetView>
  </sheetViews>
  <sheetFormatPr defaultRowHeight="12.75"/>
  <cols>
    <col min="1" max="1" width="8.140625" customWidth="1"/>
    <col min="2" max="2" width="44.42578125" customWidth="1"/>
    <col min="3" max="3" width="12.85546875" customWidth="1"/>
    <col min="4" max="4" width="9.5703125" customWidth="1"/>
    <col min="5" max="5" width="10.140625" customWidth="1"/>
    <col min="6" max="6" width="10.7109375" customWidth="1"/>
    <col min="7" max="7" width="11.85546875" customWidth="1"/>
    <col min="8" max="8" width="13.140625" customWidth="1"/>
    <col min="9" max="9" width="12.140625" customWidth="1"/>
    <col min="10" max="10" width="12.5703125" customWidth="1"/>
  </cols>
  <sheetData>
    <row r="1" spans="1:18">
      <c r="A1" s="328" t="s">
        <v>453</v>
      </c>
      <c r="B1" s="328"/>
      <c r="C1" s="328"/>
      <c r="D1" s="328"/>
      <c r="E1" s="328"/>
      <c r="F1" s="328"/>
      <c r="G1" s="328"/>
      <c r="H1" s="328"/>
    </row>
    <row r="2" spans="1:18">
      <c r="A2" s="33"/>
      <c r="B2" s="113" t="s">
        <v>452</v>
      </c>
      <c r="C2" s="113"/>
      <c r="D2" s="113"/>
      <c r="E2" s="113"/>
      <c r="F2" s="113"/>
      <c r="G2" s="113"/>
      <c r="H2" s="111"/>
    </row>
    <row r="3" spans="1:18">
      <c r="A3" s="33"/>
      <c r="B3" s="222">
        <v>45138</v>
      </c>
      <c r="C3" s="113"/>
      <c r="D3" s="113"/>
      <c r="E3" s="113"/>
      <c r="F3" s="113"/>
      <c r="G3" s="113"/>
      <c r="H3" s="33"/>
    </row>
    <row r="4" spans="1:18">
      <c r="H4" s="87" t="s">
        <v>454</v>
      </c>
      <c r="I4" s="87"/>
      <c r="J4" s="87"/>
      <c r="L4" s="87"/>
      <c r="M4" s="87"/>
      <c r="N4" s="87"/>
      <c r="O4" s="87"/>
      <c r="P4" s="87"/>
      <c r="Q4" s="87"/>
      <c r="R4" s="87"/>
    </row>
    <row r="5" spans="1:18">
      <c r="H5" s="111" t="s">
        <v>309</v>
      </c>
      <c r="I5" s="113"/>
      <c r="J5" s="87"/>
      <c r="L5" s="87"/>
      <c r="M5" s="87"/>
      <c r="N5" s="87"/>
      <c r="O5" s="87"/>
      <c r="P5" s="87"/>
      <c r="Q5" s="87"/>
      <c r="R5" s="87"/>
    </row>
    <row r="6" spans="1:18">
      <c r="H6" s="33" t="s">
        <v>2</v>
      </c>
      <c r="I6" s="113"/>
      <c r="J6" s="87"/>
      <c r="L6" s="87"/>
      <c r="M6" s="87"/>
      <c r="N6" s="87"/>
      <c r="O6" s="87"/>
      <c r="P6" s="87"/>
      <c r="Q6" s="87"/>
      <c r="R6" s="87"/>
    </row>
    <row r="7" spans="1:18">
      <c r="A7" s="33"/>
      <c r="B7" s="113"/>
      <c r="C7" s="113"/>
      <c r="D7" s="113"/>
      <c r="E7" s="113"/>
      <c r="F7" s="113"/>
      <c r="G7" s="113"/>
      <c r="H7" s="113"/>
      <c r="I7" s="113"/>
      <c r="J7" s="113"/>
      <c r="K7" s="87"/>
      <c r="L7" s="87"/>
      <c r="M7" s="87"/>
      <c r="N7" s="87"/>
      <c r="O7" s="87"/>
      <c r="P7" s="87"/>
      <c r="Q7" s="87"/>
      <c r="R7" s="87"/>
    </row>
    <row r="8" spans="1:18" ht="13.5" customHeight="1">
      <c r="A8" s="329" t="s">
        <v>406</v>
      </c>
      <c r="B8" s="330"/>
      <c r="C8" s="330"/>
      <c r="D8" s="330"/>
      <c r="E8" s="330"/>
      <c r="F8" s="330"/>
      <c r="G8" s="330"/>
      <c r="H8" s="330"/>
      <c r="I8" s="330"/>
      <c r="J8" s="330"/>
      <c r="K8" s="87"/>
      <c r="L8" s="87"/>
      <c r="M8" s="87"/>
      <c r="N8" s="87"/>
      <c r="O8" s="87"/>
      <c r="P8" s="87"/>
      <c r="Q8" s="87"/>
      <c r="R8" s="87"/>
    </row>
    <row r="9" spans="1:18" ht="17.25" customHeight="1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87"/>
      <c r="L9" s="87"/>
      <c r="M9" s="87"/>
      <c r="N9" s="87"/>
      <c r="O9" s="87"/>
      <c r="P9" s="87"/>
      <c r="Q9" s="87"/>
      <c r="R9" s="87"/>
    </row>
    <row r="10" spans="1:18" ht="66" customHeight="1">
      <c r="A10" s="175"/>
      <c r="B10" s="331" t="s">
        <v>407</v>
      </c>
      <c r="C10" s="332"/>
      <c r="D10" s="332"/>
      <c r="E10" s="332"/>
      <c r="F10" s="332"/>
      <c r="G10" s="332"/>
      <c r="H10" s="332"/>
      <c r="I10" s="332"/>
      <c r="J10" s="176"/>
      <c r="K10" s="87"/>
      <c r="L10" s="87"/>
      <c r="M10" s="87"/>
      <c r="N10" s="87"/>
      <c r="O10" s="87"/>
      <c r="P10" s="87"/>
      <c r="Q10" s="87"/>
      <c r="R10" s="87"/>
    </row>
    <row r="11" spans="1:18" ht="15.75">
      <c r="A11" s="174"/>
      <c r="B11" s="165"/>
      <c r="C11" s="165"/>
      <c r="D11" s="165"/>
      <c r="E11" s="165"/>
      <c r="F11" s="165"/>
      <c r="G11" s="165"/>
      <c r="H11" s="165"/>
      <c r="I11" s="165"/>
      <c r="J11" s="165"/>
      <c r="K11" s="87"/>
      <c r="L11" s="87"/>
      <c r="M11" s="87"/>
      <c r="N11" s="87"/>
      <c r="O11" s="87"/>
      <c r="P11" s="87"/>
      <c r="Q11" s="87"/>
      <c r="R11" s="87"/>
    </row>
    <row r="12" spans="1:18" ht="15.75">
      <c r="A12" s="174"/>
      <c r="B12" s="165"/>
      <c r="C12" s="165"/>
      <c r="D12" s="165"/>
      <c r="E12" s="165"/>
      <c r="F12" s="165"/>
      <c r="G12" s="109" t="s">
        <v>455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ht="39" customHeight="1">
      <c r="A13" s="316" t="s">
        <v>0</v>
      </c>
      <c r="B13" s="316" t="s">
        <v>34</v>
      </c>
      <c r="C13" s="316" t="s">
        <v>124</v>
      </c>
      <c r="D13" s="316" t="s">
        <v>359</v>
      </c>
      <c r="E13" s="316" t="s">
        <v>360</v>
      </c>
      <c r="F13" s="316" t="s">
        <v>125</v>
      </c>
      <c r="G13" s="316" t="s">
        <v>126</v>
      </c>
      <c r="H13" s="316" t="s">
        <v>361</v>
      </c>
      <c r="I13" s="316" t="s">
        <v>364</v>
      </c>
      <c r="J13" s="316" t="s">
        <v>233</v>
      </c>
    </row>
    <row r="14" spans="1:18" ht="30" customHeight="1">
      <c r="A14" s="316"/>
      <c r="B14" s="316"/>
      <c r="C14" s="316"/>
      <c r="D14" s="316"/>
      <c r="E14" s="316"/>
      <c r="F14" s="316"/>
      <c r="G14" s="316"/>
      <c r="H14" s="316"/>
      <c r="I14" s="316"/>
      <c r="J14" s="316"/>
    </row>
    <row r="15" spans="1:18">
      <c r="A15" s="167">
        <v>1</v>
      </c>
      <c r="B15" s="167">
        <v>2</v>
      </c>
      <c r="C15" s="167">
        <v>3</v>
      </c>
      <c r="D15" s="167">
        <v>4</v>
      </c>
      <c r="E15" s="167">
        <v>5</v>
      </c>
      <c r="F15" s="167">
        <v>6</v>
      </c>
      <c r="G15" s="167">
        <v>7</v>
      </c>
      <c r="H15" s="167">
        <v>8</v>
      </c>
      <c r="I15" s="167">
        <v>9</v>
      </c>
      <c r="J15" s="167">
        <v>10</v>
      </c>
    </row>
    <row r="16" spans="1:18" ht="34.15" customHeight="1">
      <c r="A16" s="166" t="s">
        <v>1</v>
      </c>
      <c r="B16" s="170" t="s">
        <v>310</v>
      </c>
      <c r="C16" s="207">
        <v>1839525.8</v>
      </c>
      <c r="D16" s="171">
        <v>57885.09</v>
      </c>
      <c r="E16" s="171"/>
      <c r="F16" s="207">
        <v>293401.01</v>
      </c>
      <c r="G16" s="171">
        <v>38121.870000000003</v>
      </c>
      <c r="H16" s="171">
        <v>126771.04</v>
      </c>
      <c r="I16" s="171">
        <v>856986.48</v>
      </c>
      <c r="J16" s="207">
        <f>SUM(C16:I16)</f>
        <v>3212691.2900000005</v>
      </c>
    </row>
    <row r="17" spans="1:10" ht="27.75" customHeight="1">
      <c r="A17" s="167" t="s">
        <v>3</v>
      </c>
      <c r="B17" s="171" t="s">
        <v>365</v>
      </c>
      <c r="C17" s="207">
        <v>1839525.8</v>
      </c>
      <c r="D17" s="171">
        <v>57885.09</v>
      </c>
      <c r="E17" s="171"/>
      <c r="F17" s="171">
        <v>177970.61</v>
      </c>
      <c r="G17" s="171"/>
      <c r="H17" s="207">
        <v>4670.8500000000004</v>
      </c>
      <c r="I17" s="171">
        <v>2980.95</v>
      </c>
      <c r="J17" s="207">
        <f>SUM(C17:I17)</f>
        <v>2083033.3</v>
      </c>
    </row>
    <row r="18" spans="1:10" ht="30" customHeight="1">
      <c r="A18" s="167" t="s">
        <v>238</v>
      </c>
      <c r="B18" s="171" t="s">
        <v>366</v>
      </c>
      <c r="C18" s="171"/>
      <c r="D18" s="171"/>
      <c r="E18" s="171"/>
      <c r="F18" s="171"/>
      <c r="G18" s="171"/>
      <c r="H18" s="207">
        <v>809.09</v>
      </c>
      <c r="I18" s="171">
        <v>2980.95</v>
      </c>
      <c r="J18" s="171">
        <f>SUM(C18:I18)</f>
        <v>3790.04</v>
      </c>
    </row>
    <row r="19" spans="1:10" ht="21.75" customHeight="1">
      <c r="A19" s="167" t="s">
        <v>239</v>
      </c>
      <c r="B19" s="171" t="s">
        <v>311</v>
      </c>
      <c r="C19" s="207">
        <v>1839525.8</v>
      </c>
      <c r="D19" s="171">
        <v>57885.09</v>
      </c>
      <c r="E19" s="171"/>
      <c r="F19" s="171">
        <v>177970.61</v>
      </c>
      <c r="G19" s="171"/>
      <c r="H19" s="171">
        <v>3861.76</v>
      </c>
      <c r="I19" s="171"/>
      <c r="J19" s="207">
        <f>SUM(C19:I19)</f>
        <v>2079243.26</v>
      </c>
    </row>
    <row r="20" spans="1:10" ht="36.75" customHeight="1">
      <c r="A20" s="167" t="s">
        <v>264</v>
      </c>
      <c r="B20" s="171" t="s">
        <v>367</v>
      </c>
      <c r="C20" s="171"/>
      <c r="D20" s="171"/>
      <c r="E20" s="171"/>
      <c r="F20" s="171"/>
      <c r="G20" s="171"/>
      <c r="H20" s="171"/>
      <c r="I20" s="171"/>
      <c r="J20" s="171"/>
    </row>
    <row r="21" spans="1:10" ht="25.5" customHeight="1">
      <c r="A21" s="167" t="s">
        <v>266</v>
      </c>
      <c r="B21" s="171" t="s">
        <v>368</v>
      </c>
      <c r="C21" s="171"/>
      <c r="D21" s="171"/>
      <c r="E21" s="171"/>
      <c r="F21" s="171"/>
      <c r="G21" s="171"/>
      <c r="H21" s="171"/>
      <c r="I21" s="171"/>
      <c r="J21" s="171"/>
    </row>
    <row r="22" spans="1:10" ht="36" customHeight="1">
      <c r="A22" s="167" t="s">
        <v>5</v>
      </c>
      <c r="B22" s="171" t="s">
        <v>369</v>
      </c>
      <c r="C22" s="207">
        <v>-1839525.8</v>
      </c>
      <c r="D22" s="171">
        <v>-57885.09</v>
      </c>
      <c r="E22" s="171"/>
      <c r="F22" s="171">
        <v>-177970.61</v>
      </c>
      <c r="G22" s="171"/>
      <c r="H22" s="171">
        <v>-3861.76</v>
      </c>
      <c r="I22" s="171"/>
      <c r="J22" s="207">
        <f>SUM(C22:I22)</f>
        <v>-2079243.26</v>
      </c>
    </row>
    <row r="23" spans="1:10">
      <c r="A23" s="167" t="s">
        <v>240</v>
      </c>
      <c r="B23" s="171" t="s">
        <v>312</v>
      </c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67" t="s">
        <v>241</v>
      </c>
      <c r="B24" s="171" t="s">
        <v>313</v>
      </c>
      <c r="C24" s="207">
        <v>-1839525.8</v>
      </c>
      <c r="D24" s="171">
        <v>-57885.09</v>
      </c>
      <c r="E24" s="171"/>
      <c r="F24" s="171">
        <v>-177970.61</v>
      </c>
      <c r="G24" s="171"/>
      <c r="H24" s="171">
        <v>-3861.76</v>
      </c>
      <c r="I24" s="171"/>
      <c r="J24" s="207">
        <f>SUM(C24:I24)</f>
        <v>-2079243.26</v>
      </c>
    </row>
    <row r="25" spans="1:10">
      <c r="A25" s="167" t="s">
        <v>272</v>
      </c>
      <c r="B25" s="171" t="s">
        <v>314</v>
      </c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67" t="s">
        <v>6</v>
      </c>
      <c r="B26" s="171" t="s">
        <v>370</v>
      </c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67" t="s">
        <v>7</v>
      </c>
      <c r="B27" s="171" t="s">
        <v>371</v>
      </c>
      <c r="C27" s="171"/>
      <c r="D27" s="171"/>
      <c r="E27" s="171"/>
      <c r="F27" s="171"/>
      <c r="G27" s="171"/>
      <c r="H27" s="171"/>
      <c r="I27" s="171"/>
      <c r="J27" s="171"/>
    </row>
    <row r="28" spans="1:10" ht="25.5" customHeight="1">
      <c r="A28" s="316" t="s">
        <v>8</v>
      </c>
      <c r="B28" s="326" t="s">
        <v>398</v>
      </c>
      <c r="C28" s="318">
        <f>SUM(C16+C17+C22)</f>
        <v>1839525.8</v>
      </c>
      <c r="D28" s="318">
        <f t="shared" ref="D28:H28" si="0">SUM(D16+D17+D22)</f>
        <v>57885.09</v>
      </c>
      <c r="E28" s="318"/>
      <c r="F28" s="318">
        <f t="shared" si="0"/>
        <v>293401.01</v>
      </c>
      <c r="G28" s="318">
        <f t="shared" si="0"/>
        <v>38121.870000000003</v>
      </c>
      <c r="H28" s="318">
        <f t="shared" si="0"/>
        <v>127580.12999999999</v>
      </c>
      <c r="I28" s="318">
        <f t="shared" ref="I28" si="1">SUM(I16+I17+I26+I27)</f>
        <v>859967.42999999993</v>
      </c>
      <c r="J28" s="318">
        <f>SUM(C28:I28)</f>
        <v>3216481.33</v>
      </c>
    </row>
    <row r="29" spans="1:10">
      <c r="A29" s="316"/>
      <c r="B29" s="327"/>
      <c r="C29" s="311"/>
      <c r="D29" s="311"/>
      <c r="E29" s="311"/>
      <c r="F29" s="311"/>
      <c r="G29" s="311"/>
      <c r="H29" s="311"/>
      <c r="I29" s="311"/>
      <c r="J29" s="311"/>
    </row>
    <row r="30" spans="1:10">
      <c r="A30" s="312" t="s">
        <v>244</v>
      </c>
      <c r="B30" s="313" t="s">
        <v>399</v>
      </c>
      <c r="C30" s="311">
        <v>86028.65</v>
      </c>
      <c r="D30" s="311"/>
      <c r="E30" s="311"/>
      <c r="F30" s="311">
        <v>255854.09</v>
      </c>
      <c r="G30" s="311">
        <v>23122.71</v>
      </c>
      <c r="H30" s="311">
        <v>42579.57</v>
      </c>
      <c r="I30" s="311"/>
      <c r="J30" s="311">
        <f>SUM(C30:I30)</f>
        <v>407585.02</v>
      </c>
    </row>
    <row r="31" spans="1:10" ht="42.75" customHeight="1">
      <c r="A31" s="312"/>
      <c r="B31" s="315"/>
      <c r="C31" s="311"/>
      <c r="D31" s="311"/>
      <c r="E31" s="311"/>
      <c r="F31" s="311"/>
      <c r="G31" s="311"/>
      <c r="H31" s="311"/>
      <c r="I31" s="311"/>
      <c r="J31" s="311"/>
    </row>
    <row r="32" spans="1:10" ht="23.25" customHeight="1">
      <c r="A32" s="316" t="s">
        <v>9</v>
      </c>
      <c r="B32" s="317" t="s">
        <v>315</v>
      </c>
      <c r="C32" s="311">
        <v>-700327.46</v>
      </c>
      <c r="D32" s="311">
        <v>-25668.91</v>
      </c>
      <c r="E32" s="318"/>
      <c r="F32" s="311">
        <v>-278803.40999999997</v>
      </c>
      <c r="G32" s="311">
        <v>-34925.81</v>
      </c>
      <c r="H32" s="312">
        <v>-75008.66</v>
      </c>
      <c r="I32" s="319" t="s">
        <v>235</v>
      </c>
      <c r="J32" s="311">
        <f>SUM(C32:I32)</f>
        <v>-1114734.25</v>
      </c>
    </row>
    <row r="33" spans="1:10">
      <c r="A33" s="316"/>
      <c r="B33" s="317"/>
      <c r="C33" s="311"/>
      <c r="D33" s="311"/>
      <c r="E33" s="318"/>
      <c r="F33" s="311"/>
      <c r="G33" s="311"/>
      <c r="H33" s="312"/>
      <c r="I33" s="320"/>
      <c r="J33" s="311"/>
    </row>
    <row r="34" spans="1:10" ht="21" customHeight="1">
      <c r="A34" s="312" t="s">
        <v>10</v>
      </c>
      <c r="B34" s="311" t="s">
        <v>372</v>
      </c>
      <c r="C34" s="311">
        <v>-709104.98</v>
      </c>
      <c r="D34" s="311">
        <v>-26951.53</v>
      </c>
      <c r="E34" s="311"/>
      <c r="F34" s="311">
        <v>-177970.61</v>
      </c>
      <c r="G34" s="311"/>
      <c r="H34" s="312">
        <v>-3861.76</v>
      </c>
      <c r="I34" s="323" t="s">
        <v>235</v>
      </c>
      <c r="J34" s="311">
        <f>SUM(C34:I34)</f>
        <v>-917888.88</v>
      </c>
    </row>
    <row r="35" spans="1:10">
      <c r="A35" s="312"/>
      <c r="B35" s="311"/>
      <c r="C35" s="311"/>
      <c r="D35" s="311"/>
      <c r="E35" s="311"/>
      <c r="F35" s="311"/>
      <c r="G35" s="311"/>
      <c r="H35" s="312"/>
      <c r="I35" s="324"/>
      <c r="J35" s="311"/>
    </row>
    <row r="36" spans="1:10" ht="24" customHeight="1">
      <c r="A36" s="312" t="s">
        <v>11</v>
      </c>
      <c r="B36" s="311" t="s">
        <v>316</v>
      </c>
      <c r="C36" s="311">
        <v>-8777.52</v>
      </c>
      <c r="D36" s="311">
        <v>-1282.6199999999999</v>
      </c>
      <c r="E36" s="311"/>
      <c r="F36" s="311">
        <v>-2218.14</v>
      </c>
      <c r="G36" s="311">
        <v>-833.16</v>
      </c>
      <c r="H36" s="325">
        <v>-3791.22</v>
      </c>
      <c r="I36" s="323" t="s">
        <v>235</v>
      </c>
      <c r="J36" s="318">
        <f>SUM(C36:I36)</f>
        <v>-16902.66</v>
      </c>
    </row>
    <row r="37" spans="1:10">
      <c r="A37" s="312"/>
      <c r="B37" s="311"/>
      <c r="C37" s="311"/>
      <c r="D37" s="311"/>
      <c r="E37" s="311"/>
      <c r="F37" s="311"/>
      <c r="G37" s="311"/>
      <c r="H37" s="325"/>
      <c r="I37" s="324"/>
      <c r="J37" s="318"/>
    </row>
    <row r="38" spans="1:10" ht="20.25" customHeight="1">
      <c r="A38" s="312" t="s">
        <v>12</v>
      </c>
      <c r="B38" s="311" t="s">
        <v>373</v>
      </c>
      <c r="C38" s="321">
        <v>709104.98</v>
      </c>
      <c r="D38" s="321">
        <v>26951.53</v>
      </c>
      <c r="E38" s="321"/>
      <c r="F38" s="321">
        <v>177970.61</v>
      </c>
      <c r="G38" s="321"/>
      <c r="H38" s="323">
        <v>3861.76</v>
      </c>
      <c r="I38" s="323" t="s">
        <v>235</v>
      </c>
      <c r="J38" s="321">
        <f>SUM(C38:I38)</f>
        <v>917888.88</v>
      </c>
    </row>
    <row r="39" spans="1:10">
      <c r="A39" s="312"/>
      <c r="B39" s="311"/>
      <c r="C39" s="322"/>
      <c r="D39" s="322"/>
      <c r="E39" s="322"/>
      <c r="F39" s="322"/>
      <c r="G39" s="322"/>
      <c r="H39" s="324"/>
      <c r="I39" s="324"/>
      <c r="J39" s="322"/>
    </row>
    <row r="40" spans="1:10">
      <c r="A40" s="167" t="s">
        <v>299</v>
      </c>
      <c r="B40" s="171" t="s">
        <v>312</v>
      </c>
      <c r="C40" s="171"/>
      <c r="D40" s="171"/>
      <c r="E40" s="171"/>
      <c r="F40" s="171"/>
      <c r="G40" s="171"/>
      <c r="H40" s="167"/>
      <c r="I40" s="167" t="s">
        <v>235</v>
      </c>
      <c r="J40" s="171"/>
    </row>
    <row r="41" spans="1:10">
      <c r="A41" s="167" t="s">
        <v>300</v>
      </c>
      <c r="B41" s="171" t="s">
        <v>313</v>
      </c>
      <c r="C41" s="171">
        <v>709104.98</v>
      </c>
      <c r="D41" s="171">
        <v>26951.53</v>
      </c>
      <c r="E41" s="171"/>
      <c r="F41" s="171">
        <v>177970.61</v>
      </c>
      <c r="G41" s="171"/>
      <c r="H41" s="167">
        <v>3861.76</v>
      </c>
      <c r="I41" s="167" t="s">
        <v>235</v>
      </c>
      <c r="J41" s="171">
        <f>SUM(C41:I41)</f>
        <v>917888.88</v>
      </c>
    </row>
    <row r="42" spans="1:10">
      <c r="A42" s="167" t="s">
        <v>301</v>
      </c>
      <c r="B42" s="171" t="s">
        <v>314</v>
      </c>
      <c r="C42" s="171"/>
      <c r="D42" s="171"/>
      <c r="E42" s="171"/>
      <c r="F42" s="171"/>
      <c r="G42" s="171"/>
      <c r="H42" s="167"/>
      <c r="I42" s="167" t="s">
        <v>235</v>
      </c>
      <c r="J42" s="171"/>
    </row>
    <row r="43" spans="1:10">
      <c r="A43" s="167" t="s">
        <v>13</v>
      </c>
      <c r="B43" s="171" t="s">
        <v>374</v>
      </c>
      <c r="C43" s="171"/>
      <c r="D43" s="171"/>
      <c r="E43" s="171"/>
      <c r="F43" s="171"/>
      <c r="G43" s="171"/>
      <c r="H43" s="167"/>
      <c r="I43" s="167" t="s">
        <v>235</v>
      </c>
      <c r="J43" s="171"/>
    </row>
    <row r="44" spans="1:10">
      <c r="A44" s="167" t="s">
        <v>14</v>
      </c>
      <c r="B44" s="170" t="s">
        <v>371</v>
      </c>
      <c r="C44" s="171"/>
      <c r="D44" s="171"/>
      <c r="E44" s="171"/>
      <c r="F44" s="171"/>
      <c r="G44" s="171"/>
      <c r="H44" s="171"/>
      <c r="I44" s="171"/>
      <c r="J44" s="171"/>
    </row>
    <row r="45" spans="1:10" ht="33.75" customHeight="1">
      <c r="A45" s="316" t="s">
        <v>15</v>
      </c>
      <c r="B45" s="317" t="s">
        <v>375</v>
      </c>
      <c r="C45" s="311">
        <f>SUM(C32+C34+C36+C38)</f>
        <v>-709104.98</v>
      </c>
      <c r="D45" s="311">
        <f>SUM(D32+D34+D36+D38)</f>
        <v>-26951.530000000006</v>
      </c>
      <c r="E45" s="318"/>
      <c r="F45" s="311">
        <f>SUM(F32+F34+F36+F38)</f>
        <v>-281021.55</v>
      </c>
      <c r="G45" s="311">
        <f>SUM(G32+G34+G36+G38)</f>
        <v>-35758.97</v>
      </c>
      <c r="H45" s="311">
        <f>SUM(H32+H34+H36+H38)</f>
        <v>-78799.88</v>
      </c>
      <c r="I45" s="319" t="s">
        <v>235</v>
      </c>
      <c r="J45" s="311">
        <f>SUM(C45:I45)</f>
        <v>-1131636.9100000001</v>
      </c>
    </row>
    <row r="46" spans="1:10">
      <c r="A46" s="316"/>
      <c r="B46" s="317"/>
      <c r="C46" s="311"/>
      <c r="D46" s="311"/>
      <c r="E46" s="318"/>
      <c r="F46" s="311"/>
      <c r="G46" s="311"/>
      <c r="H46" s="311"/>
      <c r="I46" s="320"/>
      <c r="J46" s="311"/>
    </row>
    <row r="47" spans="1:10">
      <c r="A47" s="166" t="s">
        <v>16</v>
      </c>
      <c r="B47" s="170" t="s">
        <v>317</v>
      </c>
      <c r="C47" s="171"/>
      <c r="D47" s="171"/>
      <c r="E47" s="171"/>
      <c r="F47" s="171"/>
      <c r="G47" s="171"/>
      <c r="H47" s="167"/>
      <c r="I47" s="171"/>
      <c r="J47" s="171"/>
    </row>
    <row r="48" spans="1:10">
      <c r="A48" s="167" t="s">
        <v>17</v>
      </c>
      <c r="B48" s="171" t="s">
        <v>376</v>
      </c>
      <c r="C48" s="171"/>
      <c r="D48" s="171"/>
      <c r="E48" s="171"/>
      <c r="F48" s="171"/>
      <c r="G48" s="171"/>
      <c r="H48" s="171"/>
      <c r="I48" s="171"/>
      <c r="J48" s="171"/>
    </row>
    <row r="49" spans="1:10" ht="25.5">
      <c r="A49" s="167" t="s">
        <v>18</v>
      </c>
      <c r="B49" s="171" t="s">
        <v>326</v>
      </c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67" t="s">
        <v>19</v>
      </c>
      <c r="B50" s="171" t="s">
        <v>318</v>
      </c>
      <c r="C50" s="171"/>
      <c r="D50" s="171"/>
      <c r="E50" s="171"/>
      <c r="F50" s="171"/>
      <c r="G50" s="171"/>
      <c r="H50" s="171"/>
      <c r="I50" s="171"/>
      <c r="J50" s="171"/>
    </row>
    <row r="51" spans="1:10" ht="25.5">
      <c r="A51" s="167" t="s">
        <v>20</v>
      </c>
      <c r="B51" s="171" t="s">
        <v>377</v>
      </c>
      <c r="C51" s="171"/>
      <c r="D51" s="171"/>
      <c r="E51" s="171"/>
      <c r="F51" s="171"/>
      <c r="G51" s="171"/>
      <c r="H51" s="171"/>
      <c r="I51" s="171"/>
      <c r="J51" s="171"/>
    </row>
    <row r="52" spans="1:10">
      <c r="A52" s="167" t="s">
        <v>378</v>
      </c>
      <c r="B52" s="171" t="s">
        <v>312</v>
      </c>
      <c r="C52" s="171"/>
      <c r="D52" s="171"/>
      <c r="E52" s="171"/>
      <c r="F52" s="171"/>
      <c r="G52" s="171"/>
      <c r="H52" s="171"/>
      <c r="I52" s="171"/>
      <c r="J52" s="171"/>
    </row>
    <row r="53" spans="1:10">
      <c r="A53" s="167" t="s">
        <v>379</v>
      </c>
      <c r="B53" s="171" t="s">
        <v>313</v>
      </c>
      <c r="C53" s="171"/>
      <c r="D53" s="171"/>
      <c r="E53" s="171"/>
      <c r="F53" s="171"/>
      <c r="G53" s="171"/>
      <c r="H53" s="171"/>
      <c r="I53" s="171"/>
      <c r="J53" s="171"/>
    </row>
    <row r="54" spans="1:10">
      <c r="A54" s="167" t="s">
        <v>380</v>
      </c>
      <c r="B54" s="171" t="s">
        <v>314</v>
      </c>
      <c r="C54" s="171"/>
      <c r="D54" s="171"/>
      <c r="E54" s="171"/>
      <c r="F54" s="171"/>
      <c r="G54" s="171"/>
      <c r="H54" s="171"/>
      <c r="I54" s="171"/>
      <c r="J54" s="171"/>
    </row>
    <row r="55" spans="1:10">
      <c r="A55" s="167" t="s">
        <v>21</v>
      </c>
      <c r="B55" s="171" t="s">
        <v>370</v>
      </c>
      <c r="C55" s="171"/>
      <c r="D55" s="171"/>
      <c r="E55" s="171"/>
      <c r="F55" s="171"/>
      <c r="G55" s="171"/>
      <c r="H55" s="171"/>
      <c r="I55" s="171"/>
      <c r="J55" s="171"/>
    </row>
    <row r="56" spans="1:10">
      <c r="A56" s="167" t="s">
        <v>22</v>
      </c>
      <c r="B56" s="170" t="s">
        <v>371</v>
      </c>
      <c r="C56" s="171"/>
      <c r="D56" s="171"/>
      <c r="E56" s="171"/>
      <c r="F56" s="171"/>
      <c r="G56" s="171"/>
      <c r="H56" s="171"/>
      <c r="I56" s="171"/>
      <c r="J56" s="171"/>
    </row>
    <row r="57" spans="1:10" ht="44.25" customHeight="1">
      <c r="A57" s="166" t="s">
        <v>23</v>
      </c>
      <c r="B57" s="170" t="s">
        <v>381</v>
      </c>
      <c r="C57" s="171"/>
      <c r="D57" s="171"/>
      <c r="E57" s="171"/>
      <c r="F57" s="171"/>
      <c r="G57" s="171"/>
      <c r="H57" s="171"/>
      <c r="I57" s="171"/>
      <c r="J57" s="171"/>
    </row>
    <row r="58" spans="1:10" ht="29.45" customHeight="1">
      <c r="A58" s="166" t="s">
        <v>24</v>
      </c>
      <c r="B58" s="170" t="s">
        <v>382</v>
      </c>
      <c r="C58" s="207">
        <f>SUM(C28+C45)</f>
        <v>1130420.82</v>
      </c>
      <c r="D58" s="171">
        <f>SUM(D28+D45)</f>
        <v>30933.55999999999</v>
      </c>
      <c r="E58" s="207"/>
      <c r="F58" s="207">
        <f>SUM(F28+F45)</f>
        <v>12379.460000000021</v>
      </c>
      <c r="G58" s="207">
        <f>SUM(G28+G45)</f>
        <v>2362.9000000000015</v>
      </c>
      <c r="H58" s="207">
        <f>SUM(H28+H45)</f>
        <v>48780.249999999985</v>
      </c>
      <c r="I58" s="207">
        <f>SUM(I28)</f>
        <v>859967.42999999993</v>
      </c>
      <c r="J58" s="207">
        <f>SUM(J28+J45)</f>
        <v>2084844.42</v>
      </c>
    </row>
    <row r="59" spans="1:10" ht="51.75" customHeight="1">
      <c r="A59" s="312" t="s">
        <v>319</v>
      </c>
      <c r="B59" s="313" t="s">
        <v>400</v>
      </c>
      <c r="C59" s="312"/>
      <c r="D59" s="312"/>
      <c r="E59" s="312"/>
      <c r="F59" s="312"/>
      <c r="G59" s="311"/>
      <c r="H59" s="311"/>
      <c r="I59" s="311"/>
      <c r="J59" s="311"/>
    </row>
    <row r="60" spans="1:10" ht="3" hidden="1" customHeight="1">
      <c r="A60" s="312"/>
      <c r="B60" s="314"/>
      <c r="C60" s="312"/>
      <c r="D60" s="312"/>
      <c r="E60" s="312"/>
      <c r="F60" s="312"/>
      <c r="G60" s="311"/>
      <c r="H60" s="311"/>
      <c r="I60" s="311"/>
      <c r="J60" s="311"/>
    </row>
    <row r="61" spans="1:10">
      <c r="A61" s="312"/>
      <c r="B61" s="315"/>
      <c r="C61" s="312"/>
      <c r="D61" s="312"/>
      <c r="E61" s="312"/>
      <c r="F61" s="312"/>
      <c r="G61" s="311"/>
      <c r="H61" s="311"/>
      <c r="I61" s="311"/>
      <c r="J61" s="311"/>
    </row>
    <row r="62" spans="1:10" ht="30.75" customHeight="1">
      <c r="A62" s="167" t="s">
        <v>320</v>
      </c>
      <c r="B62" s="171" t="s">
        <v>383</v>
      </c>
      <c r="C62" s="167"/>
      <c r="D62" s="167"/>
      <c r="E62" s="167"/>
      <c r="F62" s="167"/>
      <c r="G62" s="171"/>
      <c r="H62" s="171"/>
      <c r="I62" s="171"/>
      <c r="J62" s="171"/>
    </row>
    <row r="63" spans="1:10" ht="42.75" customHeight="1">
      <c r="A63" s="167" t="s">
        <v>321</v>
      </c>
      <c r="B63" s="171" t="s">
        <v>384</v>
      </c>
      <c r="C63" s="167"/>
      <c r="D63" s="167"/>
      <c r="E63" s="167"/>
      <c r="F63" s="167"/>
      <c r="G63" s="171"/>
      <c r="H63" s="171"/>
      <c r="I63" s="171"/>
      <c r="J63" s="171"/>
    </row>
    <row r="64" spans="1:10" ht="25.5">
      <c r="A64" s="167" t="s">
        <v>385</v>
      </c>
      <c r="B64" s="171" t="s">
        <v>386</v>
      </c>
      <c r="C64" s="167"/>
      <c r="D64" s="167"/>
      <c r="E64" s="167"/>
      <c r="F64" s="167"/>
      <c r="G64" s="171"/>
      <c r="H64" s="171"/>
      <c r="I64" s="171"/>
      <c r="J64" s="171"/>
    </row>
    <row r="65" spans="1:10" ht="25.5">
      <c r="A65" s="167" t="s">
        <v>387</v>
      </c>
      <c r="B65" s="171" t="s">
        <v>388</v>
      </c>
      <c r="C65" s="167"/>
      <c r="D65" s="167"/>
      <c r="E65" s="167"/>
      <c r="F65" s="167"/>
      <c r="G65" s="171"/>
      <c r="H65" s="171"/>
      <c r="I65" s="171"/>
      <c r="J65" s="171"/>
    </row>
    <row r="66" spans="1:10" ht="39" customHeight="1">
      <c r="A66" s="167" t="s">
        <v>389</v>
      </c>
      <c r="B66" s="171" t="s">
        <v>390</v>
      </c>
      <c r="C66" s="167"/>
      <c r="D66" s="167"/>
      <c r="E66" s="167"/>
      <c r="F66" s="167"/>
      <c r="G66" s="171"/>
      <c r="H66" s="171"/>
      <c r="I66" s="171"/>
      <c r="J66" s="171"/>
    </row>
    <row r="67" spans="1:10" ht="28.15" customHeight="1">
      <c r="A67" s="166" t="s">
        <v>25</v>
      </c>
      <c r="B67" s="170" t="s">
        <v>391</v>
      </c>
      <c r="C67" s="171">
        <v>1139198.3400000001</v>
      </c>
      <c r="D67" s="171">
        <v>32216.18</v>
      </c>
      <c r="E67" s="207"/>
      <c r="F67" s="207">
        <v>14597.6</v>
      </c>
      <c r="G67" s="207">
        <v>3196.06</v>
      </c>
      <c r="H67" s="207">
        <v>51762.38</v>
      </c>
      <c r="I67" s="207">
        <v>856986.48</v>
      </c>
      <c r="J67" s="207">
        <f>SUM(C67:I67)</f>
        <v>2097957.04</v>
      </c>
    </row>
    <row r="68" spans="1:10" ht="25.5" customHeight="1">
      <c r="A68" s="312" t="s">
        <v>392</v>
      </c>
      <c r="B68" s="313" t="s">
        <v>401</v>
      </c>
      <c r="C68" s="312"/>
      <c r="D68" s="312"/>
      <c r="E68" s="312"/>
      <c r="F68" s="312"/>
      <c r="G68" s="311"/>
      <c r="H68" s="311"/>
      <c r="I68" s="311"/>
      <c r="J68" s="311"/>
    </row>
    <row r="69" spans="1:10" ht="29.25" customHeight="1">
      <c r="A69" s="312"/>
      <c r="B69" s="314"/>
      <c r="C69" s="312"/>
      <c r="D69" s="312"/>
      <c r="E69" s="312"/>
      <c r="F69" s="312"/>
      <c r="G69" s="311"/>
      <c r="H69" s="311"/>
      <c r="I69" s="311"/>
      <c r="J69" s="311"/>
    </row>
    <row r="70" spans="1:10">
      <c r="A70" s="312"/>
      <c r="B70" s="315"/>
      <c r="C70" s="312"/>
      <c r="D70" s="312"/>
      <c r="E70" s="312"/>
      <c r="F70" s="312"/>
      <c r="G70" s="311"/>
      <c r="H70" s="311"/>
      <c r="I70" s="311"/>
      <c r="J70" s="311"/>
    </row>
    <row r="71" spans="1:10" ht="30.75" customHeight="1">
      <c r="A71" s="167" t="s">
        <v>393</v>
      </c>
      <c r="B71" s="171" t="s">
        <v>383</v>
      </c>
      <c r="C71" s="167"/>
      <c r="D71" s="167"/>
      <c r="E71" s="167"/>
      <c r="F71" s="167"/>
      <c r="G71" s="171"/>
      <c r="H71" s="171"/>
      <c r="I71" s="171"/>
      <c r="J71" s="171"/>
    </row>
    <row r="72" spans="1:10" ht="38.25" customHeight="1">
      <c r="A72" s="167" t="s">
        <v>394</v>
      </c>
      <c r="B72" s="171" t="s">
        <v>384</v>
      </c>
      <c r="C72" s="167"/>
      <c r="D72" s="167"/>
      <c r="E72" s="167"/>
      <c r="F72" s="167"/>
      <c r="G72" s="171"/>
      <c r="H72" s="171"/>
      <c r="I72" s="171"/>
      <c r="J72" s="171"/>
    </row>
    <row r="73" spans="1:10" ht="25.5">
      <c r="A73" s="167" t="s">
        <v>395</v>
      </c>
      <c r="B73" s="171" t="s">
        <v>386</v>
      </c>
      <c r="C73" s="167"/>
      <c r="D73" s="167"/>
      <c r="E73" s="167"/>
      <c r="F73" s="167"/>
      <c r="G73" s="171"/>
      <c r="H73" s="171"/>
      <c r="I73" s="171"/>
      <c r="J73" s="171"/>
    </row>
    <row r="74" spans="1:10" ht="25.5">
      <c r="A74" s="167" t="s">
        <v>396</v>
      </c>
      <c r="B74" s="171" t="s">
        <v>388</v>
      </c>
      <c r="C74" s="167"/>
      <c r="D74" s="167"/>
      <c r="E74" s="167"/>
      <c r="F74" s="167"/>
      <c r="G74" s="171"/>
      <c r="H74" s="171"/>
      <c r="I74" s="171"/>
      <c r="J74" s="171"/>
    </row>
    <row r="75" spans="1:10" ht="47.25" customHeight="1">
      <c r="A75" s="167" t="s">
        <v>397</v>
      </c>
      <c r="B75" s="171" t="s">
        <v>390</v>
      </c>
      <c r="C75" s="167"/>
      <c r="D75" s="167"/>
      <c r="E75" s="167"/>
      <c r="F75" s="167"/>
      <c r="G75" s="171"/>
      <c r="H75" s="171"/>
      <c r="I75" s="171"/>
      <c r="J75" s="171"/>
    </row>
    <row r="77" spans="1:10">
      <c r="B77" s="172" t="s">
        <v>402</v>
      </c>
    </row>
    <row r="78" spans="1:10">
      <c r="B78" s="173" t="s">
        <v>403</v>
      </c>
    </row>
    <row r="79" spans="1:10">
      <c r="B79" s="173" t="s">
        <v>404</v>
      </c>
    </row>
    <row r="80" spans="1:10">
      <c r="B80" s="173" t="s">
        <v>405</v>
      </c>
    </row>
    <row r="84" spans="2:6">
      <c r="B84" s="196"/>
      <c r="F84" s="196"/>
    </row>
    <row r="87" spans="2:6">
      <c r="B87" s="196"/>
      <c r="F87" s="196"/>
    </row>
  </sheetData>
  <mergeCells count="103">
    <mergeCell ref="A1:H1"/>
    <mergeCell ref="A8:J9"/>
    <mergeCell ref="B10:I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J28:J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H36:H37"/>
    <mergeCell ref="I36:I37"/>
    <mergeCell ref="J32:J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D45:D46"/>
    <mergeCell ref="E45:E46"/>
    <mergeCell ref="F45:F46"/>
    <mergeCell ref="G45:G46"/>
    <mergeCell ref="H45:H46"/>
    <mergeCell ref="I45:I46"/>
    <mergeCell ref="J36:J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36:A37"/>
    <mergeCell ref="B36:B37"/>
    <mergeCell ref="C36:C37"/>
    <mergeCell ref="D36:D37"/>
    <mergeCell ref="E36:E37"/>
    <mergeCell ref="F36:F37"/>
    <mergeCell ref="G36:G37"/>
    <mergeCell ref="J45:J46"/>
    <mergeCell ref="A59:A61"/>
    <mergeCell ref="B59:B61"/>
    <mergeCell ref="C59:C61"/>
    <mergeCell ref="D59:D61"/>
    <mergeCell ref="E59:E61"/>
    <mergeCell ref="F59:F61"/>
    <mergeCell ref="G59:G61"/>
    <mergeCell ref="H68:H70"/>
    <mergeCell ref="I68:I70"/>
    <mergeCell ref="J68:J70"/>
    <mergeCell ref="H59:H61"/>
    <mergeCell ref="I59:I61"/>
    <mergeCell ref="J59:J61"/>
    <mergeCell ref="A68:A70"/>
    <mergeCell ref="B68:B70"/>
    <mergeCell ref="C68:C70"/>
    <mergeCell ref="D68:D70"/>
    <mergeCell ref="E68:E70"/>
    <mergeCell ref="F68:F70"/>
    <mergeCell ref="G68:G70"/>
    <mergeCell ref="A45:A46"/>
    <mergeCell ref="B45:B46"/>
    <mergeCell ref="C45:C4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522F-06C0-4814-9A73-1709FAC4766A}">
  <dimension ref="A1:Z1003"/>
  <sheetViews>
    <sheetView workbookViewId="0">
      <selection activeCell="E15" sqref="E15"/>
    </sheetView>
  </sheetViews>
  <sheetFormatPr defaultColWidth="14.42578125" defaultRowHeight="12.75"/>
  <cols>
    <col min="1" max="1" width="6.42578125" customWidth="1"/>
    <col min="2" max="2" width="30.5703125" customWidth="1"/>
    <col min="3" max="3" width="13.42578125" customWidth="1"/>
    <col min="4" max="4" width="10.42578125" customWidth="1"/>
    <col min="5" max="5" width="15.28515625" customWidth="1"/>
    <col min="6" max="6" width="15.42578125" customWidth="1"/>
    <col min="7" max="7" width="9.28515625" customWidth="1"/>
    <col min="8" max="8" width="12.28515625" customWidth="1"/>
    <col min="9" max="9" width="11.42578125" customWidth="1"/>
    <col min="10" max="26" width="9.28515625" customWidth="1"/>
  </cols>
  <sheetData>
    <row r="1" spans="1:26" ht="12.75" customHeight="1">
      <c r="A1" s="106"/>
      <c r="B1" s="106"/>
      <c r="C1" s="106"/>
      <c r="D1" s="106"/>
      <c r="E1" s="106"/>
      <c r="F1" s="106"/>
      <c r="G1" s="106"/>
      <c r="H1" s="107"/>
      <c r="I1" s="108"/>
      <c r="J1" s="106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2.75" customHeight="1">
      <c r="A2" s="215"/>
      <c r="B2" s="215"/>
      <c r="C2" s="215"/>
      <c r="D2" s="215"/>
      <c r="E2" s="215"/>
      <c r="F2" s="215"/>
      <c r="G2" s="215"/>
      <c r="H2" s="216"/>
      <c r="I2" s="108"/>
      <c r="J2" s="215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2.75" customHeight="1">
      <c r="A3" s="215"/>
      <c r="B3" s="215" t="s">
        <v>456</v>
      </c>
      <c r="C3" s="215"/>
      <c r="D3" s="215"/>
      <c r="E3" s="215"/>
      <c r="F3" s="215"/>
      <c r="G3" s="215"/>
      <c r="H3" s="217" t="s">
        <v>457</v>
      </c>
      <c r="I3" s="108"/>
      <c r="J3" s="215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2.75" customHeight="1">
      <c r="A4" s="106"/>
      <c r="B4" s="106" t="s">
        <v>435</v>
      </c>
      <c r="C4" s="106"/>
      <c r="D4" s="106"/>
      <c r="E4" s="106"/>
      <c r="F4" s="106"/>
      <c r="G4" s="142" t="s">
        <v>274</v>
      </c>
      <c r="I4" s="106"/>
      <c r="J4" s="106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2.75" customHeight="1">
      <c r="A5" s="106"/>
      <c r="B5" s="223">
        <v>45138</v>
      </c>
      <c r="C5" s="106"/>
      <c r="D5" s="106"/>
      <c r="E5" s="106"/>
      <c r="F5" s="106"/>
      <c r="G5" s="142" t="s">
        <v>275</v>
      </c>
      <c r="I5" s="106"/>
      <c r="J5" s="106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8.2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7.25" customHeight="1">
      <c r="A7" s="303" t="s">
        <v>276</v>
      </c>
      <c r="B7" s="301"/>
      <c r="C7" s="301"/>
      <c r="D7" s="301"/>
      <c r="E7" s="301"/>
      <c r="F7" s="301"/>
      <c r="G7" s="301"/>
      <c r="H7" s="301"/>
      <c r="I7" s="301"/>
      <c r="J7" s="302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2.7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2.75" customHeight="1">
      <c r="A9" s="334" t="s">
        <v>277</v>
      </c>
      <c r="B9" s="301"/>
      <c r="C9" s="301"/>
      <c r="D9" s="301"/>
      <c r="E9" s="301"/>
      <c r="F9" s="301"/>
      <c r="G9" s="301"/>
      <c r="H9" s="301"/>
      <c r="I9" s="301"/>
      <c r="J9" s="302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2.75" customHeight="1">
      <c r="A10" s="226"/>
      <c r="B10" s="165"/>
      <c r="C10" s="165"/>
      <c r="D10" s="165"/>
      <c r="E10" s="165"/>
      <c r="F10" s="165"/>
      <c r="G10" s="165"/>
      <c r="H10" s="165"/>
      <c r="I10" s="165"/>
      <c r="J10" s="165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2.75" customHeight="1">
      <c r="A11" s="106"/>
      <c r="B11" s="106"/>
      <c r="C11" s="106"/>
      <c r="D11" s="106"/>
      <c r="E11" s="106"/>
      <c r="F11" s="106"/>
      <c r="G11" s="109" t="s">
        <v>460</v>
      </c>
      <c r="I11" s="106"/>
      <c r="J11" s="106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47.25" customHeight="1">
      <c r="A12" s="335" t="s">
        <v>0</v>
      </c>
      <c r="B12" s="335" t="s">
        <v>34</v>
      </c>
      <c r="C12" s="335" t="s">
        <v>130</v>
      </c>
      <c r="D12" s="335" t="s">
        <v>131</v>
      </c>
      <c r="E12" s="337" t="s">
        <v>132</v>
      </c>
      <c r="F12" s="255"/>
      <c r="G12" s="337" t="s">
        <v>278</v>
      </c>
      <c r="H12" s="255"/>
      <c r="I12" s="335" t="s">
        <v>53</v>
      </c>
      <c r="J12" s="335" t="s">
        <v>233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33" customHeight="1">
      <c r="A13" s="336"/>
      <c r="B13" s="336"/>
      <c r="C13" s="336"/>
      <c r="D13" s="336"/>
      <c r="E13" s="144" t="s">
        <v>279</v>
      </c>
      <c r="F13" s="144" t="s">
        <v>280</v>
      </c>
      <c r="G13" s="144" t="s">
        <v>281</v>
      </c>
      <c r="H13" s="144" t="s">
        <v>282</v>
      </c>
      <c r="I13" s="336"/>
      <c r="J13" s="336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2.75" customHeight="1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5">
        <v>8</v>
      </c>
      <c r="I14" s="146">
        <v>9</v>
      </c>
      <c r="J14" s="146">
        <v>10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28.15" customHeight="1">
      <c r="A15" s="147" t="s">
        <v>1</v>
      </c>
      <c r="B15" s="148" t="s">
        <v>283</v>
      </c>
      <c r="C15" s="149"/>
      <c r="D15" s="150">
        <v>98846.73</v>
      </c>
      <c r="E15" s="149"/>
      <c r="F15" s="149"/>
      <c r="G15" s="149"/>
      <c r="H15" s="149"/>
      <c r="I15" s="149"/>
      <c r="J15" s="150">
        <v>98846.73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24" customHeight="1">
      <c r="A16" s="144" t="s">
        <v>3</v>
      </c>
      <c r="B16" s="151" t="s">
        <v>284</v>
      </c>
      <c r="C16" s="149"/>
      <c r="D16" s="213">
        <f>SUM(D17+D18)</f>
        <v>151776.4</v>
      </c>
      <c r="E16" s="149"/>
      <c r="F16" s="149"/>
      <c r="G16" s="149"/>
      <c r="H16" s="149"/>
      <c r="I16" s="149"/>
      <c r="J16" s="213">
        <f>SUM(J17+J18)</f>
        <v>151776.4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2.75" customHeight="1">
      <c r="A17" s="144" t="s">
        <v>238</v>
      </c>
      <c r="B17" s="151" t="s">
        <v>285</v>
      </c>
      <c r="C17" s="149"/>
      <c r="D17" s="150">
        <v>36966.06</v>
      </c>
      <c r="E17" s="149"/>
      <c r="F17" s="149"/>
      <c r="G17" s="149"/>
      <c r="H17" s="149"/>
      <c r="I17" s="149"/>
      <c r="J17" s="150">
        <v>36966.06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26.25" customHeight="1">
      <c r="A18" s="144" t="s">
        <v>239</v>
      </c>
      <c r="B18" s="151" t="s">
        <v>286</v>
      </c>
      <c r="C18" s="149"/>
      <c r="D18" s="150">
        <v>114810.34</v>
      </c>
      <c r="E18" s="149"/>
      <c r="F18" s="149"/>
      <c r="G18" s="149"/>
      <c r="H18" s="149"/>
      <c r="I18" s="149"/>
      <c r="J18" s="150">
        <v>114810.34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27.6" customHeight="1">
      <c r="A19" s="144" t="s">
        <v>5</v>
      </c>
      <c r="B19" s="151" t="s">
        <v>287</v>
      </c>
      <c r="C19" s="149"/>
      <c r="D19" s="150">
        <v>-156760.01999999999</v>
      </c>
      <c r="E19" s="149"/>
      <c r="F19" s="149"/>
      <c r="G19" s="149"/>
      <c r="H19" s="149"/>
      <c r="I19" s="149"/>
      <c r="J19" s="150">
        <v>-156760.01999999999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2.75" customHeight="1">
      <c r="A20" s="144" t="s">
        <v>240</v>
      </c>
      <c r="B20" s="151" t="s">
        <v>288</v>
      </c>
      <c r="C20" s="152"/>
      <c r="D20" s="153"/>
      <c r="E20" s="152"/>
      <c r="F20" s="152"/>
      <c r="G20" s="152"/>
      <c r="H20" s="152"/>
      <c r="I20" s="152"/>
      <c r="J20" s="153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2.75" customHeight="1">
      <c r="A21" s="144" t="s">
        <v>241</v>
      </c>
      <c r="B21" s="151" t="s">
        <v>289</v>
      </c>
      <c r="C21" s="152"/>
      <c r="D21" s="153"/>
      <c r="E21" s="152"/>
      <c r="F21" s="152"/>
      <c r="G21" s="152"/>
      <c r="H21" s="152"/>
      <c r="I21" s="152"/>
      <c r="J21" s="153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2.75" customHeight="1">
      <c r="A22" s="144" t="s">
        <v>272</v>
      </c>
      <c r="B22" s="151" t="s">
        <v>290</v>
      </c>
      <c r="C22" s="152"/>
      <c r="D22" s="153">
        <v>-156760.01999999999</v>
      </c>
      <c r="E22" s="152"/>
      <c r="F22" s="152"/>
      <c r="G22" s="152"/>
      <c r="H22" s="152"/>
      <c r="I22" s="152"/>
      <c r="J22" s="153">
        <v>-156760.01999999999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2.75" customHeight="1">
      <c r="A23" s="144" t="s">
        <v>273</v>
      </c>
      <c r="B23" s="151" t="s">
        <v>291</v>
      </c>
      <c r="C23" s="152"/>
      <c r="D23" s="153"/>
      <c r="E23" s="152"/>
      <c r="F23" s="152"/>
      <c r="G23" s="152"/>
      <c r="H23" s="152"/>
      <c r="I23" s="152"/>
      <c r="J23" s="153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144" t="s">
        <v>6</v>
      </c>
      <c r="B24" s="151" t="s">
        <v>292</v>
      </c>
      <c r="C24" s="154"/>
      <c r="D24" s="154"/>
      <c r="E24" s="154"/>
      <c r="F24" s="154"/>
      <c r="G24" s="154"/>
      <c r="H24" s="154"/>
      <c r="I24" s="154"/>
      <c r="J24" s="154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24" customHeight="1">
      <c r="A25" s="147" t="s">
        <v>7</v>
      </c>
      <c r="B25" s="155" t="s">
        <v>293</v>
      </c>
      <c r="C25" s="156"/>
      <c r="D25" s="231">
        <f>SUM(D15+D16+D19)</f>
        <v>93863.110000000015</v>
      </c>
      <c r="E25" s="154"/>
      <c r="F25" s="154"/>
      <c r="G25" s="154"/>
      <c r="H25" s="154"/>
      <c r="I25" s="154"/>
      <c r="J25" s="231">
        <f>SUM(J15+J16+J19)</f>
        <v>93863.110000000015</v>
      </c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144" t="s">
        <v>8</v>
      </c>
      <c r="B26" s="157" t="s">
        <v>294</v>
      </c>
      <c r="C26" s="154"/>
      <c r="D26" s="154"/>
      <c r="E26" s="154"/>
      <c r="F26" s="154"/>
      <c r="G26" s="154"/>
      <c r="H26" s="154"/>
      <c r="I26" s="154"/>
      <c r="J26" s="154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2.75" customHeight="1">
      <c r="A27" s="144" t="s">
        <v>9</v>
      </c>
      <c r="B27" s="157" t="s">
        <v>295</v>
      </c>
      <c r="C27" s="154"/>
      <c r="D27" s="154"/>
      <c r="E27" s="154"/>
      <c r="F27" s="154"/>
      <c r="G27" s="154"/>
      <c r="H27" s="154"/>
      <c r="I27" s="154"/>
      <c r="J27" s="154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144" t="s">
        <v>10</v>
      </c>
      <c r="B28" s="158" t="s">
        <v>296</v>
      </c>
      <c r="C28" s="154"/>
      <c r="D28" s="154"/>
      <c r="E28" s="154"/>
      <c r="F28" s="154"/>
      <c r="G28" s="154"/>
      <c r="H28" s="154"/>
      <c r="I28" s="154"/>
      <c r="J28" s="154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2.75" customHeight="1">
      <c r="A29" s="144" t="s">
        <v>11</v>
      </c>
      <c r="B29" s="158" t="s">
        <v>297</v>
      </c>
      <c r="C29" s="154"/>
      <c r="D29" s="154"/>
      <c r="E29" s="154"/>
      <c r="F29" s="154"/>
      <c r="G29" s="154"/>
      <c r="H29" s="154"/>
      <c r="I29" s="154"/>
      <c r="J29" s="154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144" t="s">
        <v>12</v>
      </c>
      <c r="B30" s="158" t="s">
        <v>298</v>
      </c>
      <c r="C30" s="154"/>
      <c r="D30" s="154"/>
      <c r="E30" s="154"/>
      <c r="F30" s="154"/>
      <c r="G30" s="154"/>
      <c r="H30" s="154"/>
      <c r="I30" s="154"/>
      <c r="J30" s="154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2.75" customHeight="1">
      <c r="A31" s="144" t="s">
        <v>299</v>
      </c>
      <c r="B31" s="158" t="s">
        <v>288</v>
      </c>
      <c r="C31" s="154"/>
      <c r="D31" s="154"/>
      <c r="E31" s="154"/>
      <c r="F31" s="154"/>
      <c r="G31" s="154"/>
      <c r="H31" s="154"/>
      <c r="I31" s="154"/>
      <c r="J31" s="154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144" t="s">
        <v>300</v>
      </c>
      <c r="B32" s="158" t="s">
        <v>289</v>
      </c>
      <c r="C32" s="154"/>
      <c r="D32" s="154"/>
      <c r="E32" s="154"/>
      <c r="F32" s="154"/>
      <c r="G32" s="154"/>
      <c r="H32" s="154"/>
      <c r="I32" s="154"/>
      <c r="J32" s="154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2.75" customHeight="1">
      <c r="A33" s="144" t="s">
        <v>301</v>
      </c>
      <c r="B33" s="158" t="s">
        <v>290</v>
      </c>
      <c r="C33" s="154"/>
      <c r="D33" s="154"/>
      <c r="E33" s="154"/>
      <c r="F33" s="154"/>
      <c r="G33" s="154"/>
      <c r="H33" s="154"/>
      <c r="I33" s="154"/>
      <c r="J33" s="154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2.75" customHeight="1">
      <c r="A34" s="144" t="s">
        <v>302</v>
      </c>
      <c r="B34" s="158" t="s">
        <v>291</v>
      </c>
      <c r="C34" s="154"/>
      <c r="D34" s="154"/>
      <c r="E34" s="154"/>
      <c r="F34" s="154"/>
      <c r="G34" s="154"/>
      <c r="H34" s="154"/>
      <c r="I34" s="154"/>
      <c r="J34" s="154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2.75" customHeight="1">
      <c r="A35" s="144" t="s">
        <v>13</v>
      </c>
      <c r="B35" s="158" t="s">
        <v>303</v>
      </c>
      <c r="C35" s="154"/>
      <c r="D35" s="154"/>
      <c r="E35" s="154"/>
      <c r="F35" s="154"/>
      <c r="G35" s="154"/>
      <c r="H35" s="154"/>
      <c r="I35" s="154"/>
      <c r="J35" s="154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27.75" customHeight="1">
      <c r="A36" s="147" t="s">
        <v>14</v>
      </c>
      <c r="B36" s="159" t="s">
        <v>304</v>
      </c>
      <c r="C36" s="154"/>
      <c r="D36" s="154"/>
      <c r="E36" s="154"/>
      <c r="F36" s="154"/>
      <c r="G36" s="154"/>
      <c r="H36" s="154"/>
      <c r="I36" s="154"/>
      <c r="J36" s="154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24.6" customHeight="1">
      <c r="A37" s="147" t="s">
        <v>15</v>
      </c>
      <c r="B37" s="159" t="s">
        <v>305</v>
      </c>
      <c r="C37" s="154"/>
      <c r="D37" s="154">
        <v>93863.11</v>
      </c>
      <c r="E37" s="154"/>
      <c r="F37" s="154"/>
      <c r="G37" s="154"/>
      <c r="H37" s="154"/>
      <c r="I37" s="154"/>
      <c r="J37" s="154">
        <v>93863.11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.6" customHeight="1">
      <c r="A38" s="147" t="s">
        <v>16</v>
      </c>
      <c r="B38" s="159" t="s">
        <v>306</v>
      </c>
      <c r="C38" s="154"/>
      <c r="D38" s="154">
        <v>98846.73</v>
      </c>
      <c r="E38" s="154"/>
      <c r="F38" s="154"/>
      <c r="G38" s="154"/>
      <c r="H38" s="154"/>
      <c r="I38" s="154"/>
      <c r="J38" s="154">
        <v>98846.73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" customHeight="1">
      <c r="A39" s="106"/>
      <c r="B39" s="106"/>
      <c r="C39" s="106"/>
      <c r="D39" s="106"/>
      <c r="E39" s="160" t="s">
        <v>307</v>
      </c>
      <c r="F39" s="106"/>
      <c r="G39" s="106"/>
      <c r="H39" s="106"/>
      <c r="I39" s="106"/>
      <c r="J39" s="106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2.75" customHeight="1">
      <c r="A40" s="333" t="s">
        <v>308</v>
      </c>
      <c r="B40" s="301"/>
      <c r="C40" s="301"/>
      <c r="D40" s="301"/>
      <c r="E40" s="301"/>
      <c r="F40" s="301"/>
      <c r="G40" s="302"/>
      <c r="H40" s="106"/>
      <c r="I40" s="106"/>
      <c r="J40" s="106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2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2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2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2.75" customHeight="1">
      <c r="A44" s="108"/>
      <c r="B44" s="196"/>
      <c r="F44" s="196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2.75" customHeight="1">
      <c r="A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2.75" customHeight="1">
      <c r="A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2.75" customHeight="1">
      <c r="A47" s="108"/>
      <c r="B47" s="196"/>
      <c r="F47" s="196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2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2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2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2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2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2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2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2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2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2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2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2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2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2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2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2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2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2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2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2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2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2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2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2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2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2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2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2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2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2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2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2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2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2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2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2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2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2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2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2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2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2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2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2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2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2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2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2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2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2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2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2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2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2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2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2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2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2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2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2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2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2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2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2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2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2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2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2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2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2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2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2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2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2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2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2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2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2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2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2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2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2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2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2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2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2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2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2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2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2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2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2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2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2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2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2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2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2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2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2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2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2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2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2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2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2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2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2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2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2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2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2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2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2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2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2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2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2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2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2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2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2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2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2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2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2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2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2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2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2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2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2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2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2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2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2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2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2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2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2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2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2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2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2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2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2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2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2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2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2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2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2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2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2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2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2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2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2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2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2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2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2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2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2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2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2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2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2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2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2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2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2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2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2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2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2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2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2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2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2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2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2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2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2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2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2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2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2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2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2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2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2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2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2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2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2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2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2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2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2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2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2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2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2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2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2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2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2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2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2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2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2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2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2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2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2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2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2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2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2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2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2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2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2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2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2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2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2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2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2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2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2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2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2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2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2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2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2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2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2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2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2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2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2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2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2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2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2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2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2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2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2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2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2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2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2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2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2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2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2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2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2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2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2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2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2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2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2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2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2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2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2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2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2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2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2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2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2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2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2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2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2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2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2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2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2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2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2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2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2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2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2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2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2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2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2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2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2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2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2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2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2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2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2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2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2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2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2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2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2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2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2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2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2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2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2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2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2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2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2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2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2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2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2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2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2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2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2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2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2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2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2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2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2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2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2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2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2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2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2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2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2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2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2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2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2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2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2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2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2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2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2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2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2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2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2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2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2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2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2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2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2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2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2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2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2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2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2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2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2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2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2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2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2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2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2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2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2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2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2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2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2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2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2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2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2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2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2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2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2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2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2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2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2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2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2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2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2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2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2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2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2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2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2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2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2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2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2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2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2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2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2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2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2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2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2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2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2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2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2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2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2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2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2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2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2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2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2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2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2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2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2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2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2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2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2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2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2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2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2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2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2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2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2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2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2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2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2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2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2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2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2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2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2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2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2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2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2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2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2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2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2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2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2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2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2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2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2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2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2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2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2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2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2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2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2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2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2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2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2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2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2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2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2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2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2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2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2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2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2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2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2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2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2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2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2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2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2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2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2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2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2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2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2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2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2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2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2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2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2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2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2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2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2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2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2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2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2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2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2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2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2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2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2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2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2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2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2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2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2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2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2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2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2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2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2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2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2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2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2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2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2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2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2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2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2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2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2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2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2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2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2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2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2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2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2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2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2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2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2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2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2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2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2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2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2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2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2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2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2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2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2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2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2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2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2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2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2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2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2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2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2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2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2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2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2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2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2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2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2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2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2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2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2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2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2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2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2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2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2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2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2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2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2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2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2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2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2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2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2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2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2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2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2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2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2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2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2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2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2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2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2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2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2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2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2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2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2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2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2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2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2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2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2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2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2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2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2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2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2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2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2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2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2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2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2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2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2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2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2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2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2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2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2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2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2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2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2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2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2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2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2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2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2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2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2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2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2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2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2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2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2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2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2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2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2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2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2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2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2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2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2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2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2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2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2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2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2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2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2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2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2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2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2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2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2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2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2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2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2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2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2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2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2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2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2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2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2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2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2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2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2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2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2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2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2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2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2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2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2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2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2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2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2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2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2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2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2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2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2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2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2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2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2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2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2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2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2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2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2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2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2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2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2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2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2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2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2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2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2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2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2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2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2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2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2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2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2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2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2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2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2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2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2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2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2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2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2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2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2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2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2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2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2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2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2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2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2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2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2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2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2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2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2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2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2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2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2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2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2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2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2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2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2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2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2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2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2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2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2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2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2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2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2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2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2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2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2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2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2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2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2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2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2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2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2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2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2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2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2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2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2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2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2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2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2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2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2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2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2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2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2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2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2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2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2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2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2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2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2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2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2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2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2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2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2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2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2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2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2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2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2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2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2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2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2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2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2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2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2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2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2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2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2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2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2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2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2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2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2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2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2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2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2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2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2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2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2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2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2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2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2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2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2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2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2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2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2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2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2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2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2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2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2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2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2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2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2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2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2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2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2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2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2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2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2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2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2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2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2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2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2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2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2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2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2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2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2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2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2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2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2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2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2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2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2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2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2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2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2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2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2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2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2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2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2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2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2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2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2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2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2.75" customHeight="1">
      <c r="A1001" s="108"/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  <row r="1002" spans="1:26" ht="12.75" customHeight="1">
      <c r="A1002" s="108"/>
      <c r="B1002" s="108"/>
      <c r="C1002" s="108"/>
      <c r="D1002" s="108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</row>
    <row r="1003" spans="1:26" ht="12.75" customHeight="1">
      <c r="A1003" s="108"/>
      <c r="B1003" s="108"/>
      <c r="C1003" s="108"/>
      <c r="D1003" s="108"/>
      <c r="E1003" s="108"/>
      <c r="F1003" s="108"/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</row>
  </sheetData>
  <mergeCells count="11">
    <mergeCell ref="A40:G40"/>
    <mergeCell ref="A7:J7"/>
    <mergeCell ref="A9:J9"/>
    <mergeCell ref="A12:A13"/>
    <mergeCell ref="B12:B13"/>
    <mergeCell ref="C12:C13"/>
    <mergeCell ref="D12:D13"/>
    <mergeCell ref="E12:F12"/>
    <mergeCell ref="G12:H12"/>
    <mergeCell ref="I12:I13"/>
    <mergeCell ref="J12:J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BDFA-A7F7-4561-AF33-C248B1B77B58}">
  <dimension ref="A1:Z1001"/>
  <sheetViews>
    <sheetView topLeftCell="A14" workbookViewId="0">
      <selection activeCell="G26" sqref="G26"/>
    </sheetView>
  </sheetViews>
  <sheetFormatPr defaultColWidth="14.42578125" defaultRowHeight="12.75"/>
  <cols>
    <col min="1" max="1" width="4.5703125" customWidth="1"/>
    <col min="2" max="2" width="30.7109375" customWidth="1"/>
    <col min="3" max="3" width="10.5703125" customWidth="1"/>
    <col min="4" max="5" width="9.85546875" customWidth="1"/>
    <col min="6" max="6" width="10.140625" customWidth="1"/>
    <col min="7" max="7" width="10.85546875" customWidth="1"/>
    <col min="8" max="8" width="9.28515625" customWidth="1"/>
    <col min="9" max="9" width="10.140625" customWidth="1"/>
    <col min="10" max="10" width="8.7109375" customWidth="1"/>
    <col min="11" max="11" width="9.7109375" customWidth="1"/>
    <col min="12" max="12" width="9.85546875" customWidth="1"/>
    <col min="13" max="13" width="11" customWidth="1"/>
    <col min="14" max="26" width="9.28515625" customWidth="1"/>
  </cols>
  <sheetData>
    <row r="1" spans="1:26" ht="13.5" customHeight="1">
      <c r="A1" s="163"/>
      <c r="B1" s="1" t="s">
        <v>436</v>
      </c>
      <c r="C1" s="1"/>
      <c r="D1" s="1"/>
      <c r="E1" s="1"/>
      <c r="F1" s="1"/>
      <c r="G1" s="1"/>
      <c r="H1" s="1"/>
      <c r="I1" s="143"/>
      <c r="J1" s="1" t="s">
        <v>475</v>
      </c>
      <c r="K1" s="1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63"/>
      <c r="B2" s="1" t="s">
        <v>435</v>
      </c>
      <c r="C2" s="1"/>
      <c r="D2" s="1"/>
      <c r="E2" s="1"/>
      <c r="F2" s="1"/>
      <c r="G2" s="1"/>
      <c r="H2" s="1"/>
      <c r="I2" s="1" t="s">
        <v>339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63"/>
      <c r="B3" s="225">
        <v>45138</v>
      </c>
      <c r="C3" s="1"/>
      <c r="D3" s="1"/>
      <c r="E3" s="1"/>
      <c r="F3" s="1"/>
      <c r="G3" s="1"/>
      <c r="H3" s="1"/>
      <c r="I3" s="1" t="s">
        <v>340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6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40" t="s">
        <v>341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40" t="s">
        <v>342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6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340" t="s">
        <v>327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2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63"/>
      <c r="B10" s="1"/>
      <c r="C10" s="1"/>
      <c r="D10" s="1"/>
      <c r="E10" s="1"/>
      <c r="F10" s="1"/>
      <c r="G10" s="1"/>
      <c r="H10" s="1"/>
      <c r="I10" s="1"/>
      <c r="J10" s="109" t="s">
        <v>458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899999999999999" customHeight="1">
      <c r="A11" s="341" t="s">
        <v>0</v>
      </c>
      <c r="B11" s="341" t="s">
        <v>328</v>
      </c>
      <c r="C11" s="341" t="s">
        <v>329</v>
      </c>
      <c r="D11" s="342" t="s">
        <v>270</v>
      </c>
      <c r="E11" s="254"/>
      <c r="F11" s="254"/>
      <c r="G11" s="254"/>
      <c r="H11" s="254"/>
      <c r="I11" s="254"/>
      <c r="J11" s="254"/>
      <c r="K11" s="254"/>
      <c r="L11" s="255"/>
      <c r="M11" s="341" t="s">
        <v>330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6.75" customHeight="1">
      <c r="A12" s="336"/>
      <c r="B12" s="336"/>
      <c r="C12" s="336"/>
      <c r="D12" s="137" t="s">
        <v>343</v>
      </c>
      <c r="E12" s="137" t="s">
        <v>331</v>
      </c>
      <c r="F12" s="137" t="s">
        <v>344</v>
      </c>
      <c r="G12" s="137" t="s">
        <v>271</v>
      </c>
      <c r="H12" s="137" t="s">
        <v>345</v>
      </c>
      <c r="I12" s="136" t="s">
        <v>346</v>
      </c>
      <c r="J12" s="137" t="s">
        <v>332</v>
      </c>
      <c r="K12" s="137" t="s">
        <v>333</v>
      </c>
      <c r="L12" s="164" t="s">
        <v>347</v>
      </c>
      <c r="M12" s="33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6</v>
      </c>
      <c r="H13" s="9">
        <v>8</v>
      </c>
      <c r="I13" s="9">
        <v>9</v>
      </c>
      <c r="J13" s="9">
        <v>10</v>
      </c>
      <c r="K13" s="112">
        <v>11</v>
      </c>
      <c r="L13" s="9">
        <v>12</v>
      </c>
      <c r="M13" s="9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3.5" customHeight="1">
      <c r="A14" s="137" t="s">
        <v>1</v>
      </c>
      <c r="B14" s="141" t="s">
        <v>348</v>
      </c>
      <c r="C14" s="218">
        <v>1264732.9099999999</v>
      </c>
      <c r="D14" s="162"/>
      <c r="E14" s="162"/>
      <c r="F14" s="218">
        <v>1130420.82</v>
      </c>
      <c r="G14" s="218">
        <v>-1130420.82</v>
      </c>
      <c r="H14" s="162"/>
      <c r="I14" s="218">
        <v>-8851.32</v>
      </c>
      <c r="J14" s="162"/>
      <c r="K14" s="218"/>
      <c r="L14" s="218"/>
      <c r="M14" s="218">
        <f>SUM(C14:L14)</f>
        <v>1255881.5899999999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8" t="s">
        <v>236</v>
      </c>
      <c r="B15" s="162" t="s">
        <v>334</v>
      </c>
      <c r="C15" s="218">
        <v>1264723.32</v>
      </c>
      <c r="D15" s="162"/>
      <c r="E15" s="162"/>
      <c r="F15" s="218">
        <v>1130420.82</v>
      </c>
      <c r="G15" s="218">
        <v>-1130420.82</v>
      </c>
      <c r="H15" s="162"/>
      <c r="I15" s="162">
        <v>-8851.32</v>
      </c>
      <c r="J15" s="162"/>
      <c r="K15" s="162"/>
      <c r="L15" s="162"/>
      <c r="M15" s="218">
        <f>SUM(C15:L15)</f>
        <v>1255872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8" t="s">
        <v>237</v>
      </c>
      <c r="B16" s="162" t="s">
        <v>335</v>
      </c>
      <c r="C16" s="218">
        <v>9.59</v>
      </c>
      <c r="D16" s="162"/>
      <c r="E16" s="162"/>
      <c r="F16" s="162"/>
      <c r="G16" s="162"/>
      <c r="H16" s="162"/>
      <c r="I16" s="218"/>
      <c r="J16" s="162"/>
      <c r="K16" s="218"/>
      <c r="L16" s="218"/>
      <c r="M16" s="218">
        <f>SUM(C16:L16)</f>
        <v>9.59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89.25" customHeight="1">
      <c r="A17" s="137" t="s">
        <v>3</v>
      </c>
      <c r="B17" s="141" t="s">
        <v>349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8" t="s">
        <v>350</v>
      </c>
      <c r="B18" s="162" t="s">
        <v>334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8" t="s">
        <v>351</v>
      </c>
      <c r="B19" s="162" t="s">
        <v>335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9.25" customHeight="1">
      <c r="A20" s="137" t="s">
        <v>5</v>
      </c>
      <c r="B20" s="141" t="s">
        <v>352</v>
      </c>
      <c r="C20" s="162">
        <v>711363.27</v>
      </c>
      <c r="D20" s="162"/>
      <c r="E20" s="162"/>
      <c r="F20" s="162"/>
      <c r="G20" s="162"/>
      <c r="H20" s="162"/>
      <c r="I20" s="162">
        <v>-418.14</v>
      </c>
      <c r="J20" s="162"/>
      <c r="K20" s="162"/>
      <c r="L20" s="162"/>
      <c r="M20" s="218">
        <f t="shared" ref="M20:M25" si="0">SUM(C20:L20)</f>
        <v>710945.13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8" t="s">
        <v>240</v>
      </c>
      <c r="B21" s="162" t="s">
        <v>334</v>
      </c>
      <c r="C21" s="162">
        <v>711308.89</v>
      </c>
      <c r="D21" s="162"/>
      <c r="E21" s="162"/>
      <c r="F21" s="162"/>
      <c r="G21" s="162"/>
      <c r="H21" s="162"/>
      <c r="I21" s="162">
        <v>-418.14</v>
      </c>
      <c r="J21" s="162"/>
      <c r="K21" s="162"/>
      <c r="L21" s="162"/>
      <c r="M21" s="162">
        <f t="shared" si="0"/>
        <v>710890.75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38" t="s">
        <v>353</v>
      </c>
      <c r="B22" s="162" t="s">
        <v>335</v>
      </c>
      <c r="C22" s="162">
        <v>54.38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>
        <f t="shared" si="0"/>
        <v>54.38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37" t="s">
        <v>6</v>
      </c>
      <c r="B23" s="141" t="s">
        <v>336</v>
      </c>
      <c r="C23" s="162">
        <v>116577.98</v>
      </c>
      <c r="D23" s="162"/>
      <c r="E23" s="162"/>
      <c r="F23" s="218">
        <v>145743.9</v>
      </c>
      <c r="G23" s="162">
        <v>-30933.56</v>
      </c>
      <c r="H23" s="162"/>
      <c r="I23" s="218">
        <v>-121352.3</v>
      </c>
      <c r="J23" s="162"/>
      <c r="K23" s="162"/>
      <c r="L23" s="162"/>
      <c r="M23" s="162">
        <f t="shared" si="0"/>
        <v>110036.02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38" t="s">
        <v>242</v>
      </c>
      <c r="B24" s="162" t="s">
        <v>334</v>
      </c>
      <c r="C24" s="162">
        <v>114870.02</v>
      </c>
      <c r="D24" s="162"/>
      <c r="E24" s="162"/>
      <c r="F24" s="218">
        <v>145743.9</v>
      </c>
      <c r="G24" s="162">
        <v>-30933.56</v>
      </c>
      <c r="H24" s="162"/>
      <c r="I24" s="218">
        <v>-121352.3</v>
      </c>
      <c r="J24" s="162"/>
      <c r="K24" s="162"/>
      <c r="L24" s="162"/>
      <c r="M24" s="162">
        <f t="shared" si="0"/>
        <v>108328.05999999998</v>
      </c>
      <c r="N24" s="1"/>
      <c r="O24" s="2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38" t="s">
        <v>243</v>
      </c>
      <c r="B25" s="162" t="s">
        <v>335</v>
      </c>
      <c r="C25" s="162">
        <v>1707.96</v>
      </c>
      <c r="D25" s="162"/>
      <c r="E25" s="162"/>
      <c r="F25" s="218"/>
      <c r="G25" s="162"/>
      <c r="H25" s="162"/>
      <c r="I25" s="162"/>
      <c r="J25" s="162"/>
      <c r="K25" s="162"/>
      <c r="L25" s="162"/>
      <c r="M25" s="162">
        <f t="shared" si="0"/>
        <v>1707.96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37" t="s">
        <v>7</v>
      </c>
      <c r="B26" s="141" t="s">
        <v>337</v>
      </c>
      <c r="C26" s="218">
        <f>SUM(C14+C17+C20+C23)</f>
        <v>2092674.16</v>
      </c>
      <c r="D26" s="162"/>
      <c r="E26" s="162"/>
      <c r="F26" s="218">
        <f>SUM(F14+F17+F20+F23)</f>
        <v>1276164.72</v>
      </c>
      <c r="G26" s="218">
        <v>-1161354.3799999999</v>
      </c>
      <c r="H26" s="162"/>
      <c r="I26" s="218">
        <f>SUM(I14+I17+I20+I23)</f>
        <v>-130621.76000000001</v>
      </c>
      <c r="J26" s="162"/>
      <c r="K26" s="218"/>
      <c r="L26" s="218"/>
      <c r="M26" s="218">
        <f>SUM(M14+M17+M20+M23)</f>
        <v>2076862.7399999998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338" t="s">
        <v>338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08"/>
      <c r="B28" s="108"/>
      <c r="C28" s="108"/>
      <c r="D28" s="1" t="s">
        <v>354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.5" customHeight="1">
      <c r="A29" s="16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6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63"/>
      <c r="B31" s="196"/>
      <c r="C31" s="196"/>
      <c r="D31" s="11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63"/>
      <c r="D32" s="21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63"/>
      <c r="D33" s="11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63"/>
      <c r="B34" s="196"/>
      <c r="C34" s="196"/>
      <c r="D34" s="8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6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6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6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6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6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6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6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6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6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6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6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6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6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6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6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6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6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6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6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6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6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6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6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6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6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6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6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6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6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6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6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6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6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6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6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6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6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6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6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6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6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6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6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6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6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6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6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6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6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6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6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6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6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6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6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6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6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6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6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6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6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6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6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6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6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6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6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6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6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6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6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6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6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6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6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6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6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6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6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6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6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6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6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6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6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6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6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6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6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6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6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6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6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6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6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6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6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6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6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6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6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6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6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6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6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6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6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6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6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6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6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6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6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6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6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6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6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6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6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6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6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6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6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6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6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6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6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6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6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6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6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6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6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6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6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6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6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6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6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6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6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6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6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6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6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6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6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6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6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6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6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6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6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6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6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6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6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6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6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6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6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6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6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6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6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6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6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6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6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6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6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6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6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6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6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6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6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6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6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6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6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6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6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6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6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6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6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6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6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6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6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6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6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6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6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6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6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6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6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6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6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6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6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6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6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6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6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6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6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6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6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6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6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6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6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6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6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6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6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6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6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6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6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6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6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6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6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6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6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6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6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6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6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6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6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6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6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6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6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6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6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6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6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6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6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6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6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6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6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6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6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6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6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6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6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6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6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6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6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6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6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6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6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6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6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6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6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6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6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6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6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6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6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6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6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6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6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6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6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6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6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6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6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6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6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6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6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6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6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6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6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6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6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6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6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6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6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6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6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6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6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6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6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6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6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6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6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6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6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6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6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6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6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6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6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6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6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6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6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6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6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6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6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6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6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6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6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6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6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6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6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6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6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6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6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6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6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6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6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6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6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6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6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6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6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6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6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6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6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6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6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6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6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6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6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6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6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6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6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6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6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6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6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6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6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6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6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6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6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6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6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6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6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6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6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6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6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6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6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6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6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6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6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6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6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6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6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6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6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6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6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6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6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6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6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6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6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6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6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6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6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6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6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6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6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6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6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6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6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6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6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6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6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6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6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6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6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6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6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6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6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6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6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6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6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6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6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6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6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6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6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6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6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6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6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6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6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6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6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6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6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6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6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6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6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6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6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6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6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6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6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6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6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6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6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6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6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6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6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6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6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6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6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6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6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6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6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6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6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6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6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6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6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6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6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6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6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6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6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6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6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6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6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6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6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6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6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6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6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6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6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6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6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6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6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6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6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6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6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6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6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6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6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6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6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6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6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6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6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6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6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6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6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6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6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6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6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6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6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6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6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6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6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6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6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6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6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6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6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6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6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6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6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6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6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6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6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6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6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6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6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6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6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6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6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6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6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6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6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6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6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6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6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6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6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6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6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6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6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6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6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6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6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6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6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6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6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6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6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6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6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6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6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6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6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6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6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6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6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6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6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6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6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6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6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6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6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6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6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6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6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6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6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6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6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6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6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6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6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6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6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6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6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6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6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6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6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6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6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6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6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6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6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6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6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6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6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6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6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6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6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6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6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6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6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6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6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6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6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6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6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6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6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6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6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6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6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6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6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6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6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6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6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6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6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6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6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6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6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6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6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6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6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6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6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6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6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6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6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6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6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6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6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6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6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6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6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6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6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6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6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6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6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6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6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6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6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6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6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6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6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6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6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6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6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6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6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6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6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6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6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6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6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6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6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6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6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6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6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6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6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6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6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6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6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6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6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6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6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6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6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6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6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6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6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6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6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6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6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6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6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6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6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6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6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6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6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6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6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6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6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6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6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6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6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6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6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6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6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6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6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6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6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6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6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6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6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6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6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6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6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6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6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6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6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6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6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6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6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6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6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6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6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6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6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6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6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6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6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6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6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6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6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6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6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6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6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6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6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6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6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6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6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6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6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6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6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6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6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6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6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6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6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6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6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6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6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6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6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6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6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6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6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6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6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6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6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6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6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6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6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6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6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6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6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6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6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6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6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6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6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6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6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6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6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6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6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6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6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6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6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6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6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6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6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6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6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6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6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6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6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6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6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6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6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6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6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6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6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6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6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6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6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6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6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6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6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6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6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6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6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6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6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6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6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6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6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6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6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6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6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6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6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6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6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6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6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6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6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6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6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6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6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6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6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6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6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6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6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6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6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6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6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6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6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6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6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6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6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6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6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6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6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6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6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6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6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6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6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6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6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6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6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6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6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6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6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6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6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6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6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6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6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6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6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6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6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6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6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6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6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6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6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6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6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6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6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6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6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6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6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6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6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6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6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6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6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6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6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6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6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6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6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6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6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6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6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6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6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6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6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6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6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6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6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6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A27:M27"/>
    <mergeCell ref="A5:M5"/>
    <mergeCell ref="A6:M6"/>
    <mergeCell ref="A8:M8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B84B-C200-4BA8-B895-0AEC3A728B3A}">
  <dimension ref="A1:Z1004"/>
  <sheetViews>
    <sheetView workbookViewId="0">
      <selection activeCell="I9" sqref="I9"/>
    </sheetView>
  </sheetViews>
  <sheetFormatPr defaultColWidth="14.42578125" defaultRowHeight="12.75"/>
  <cols>
    <col min="1" max="1" width="5.5703125" customWidth="1"/>
    <col min="2" max="2" width="1.7109375" customWidth="1"/>
    <col min="3" max="3" width="57.28515625" customWidth="1"/>
    <col min="4" max="5" width="12.28515625" customWidth="1"/>
    <col min="6" max="26" width="9.28515625" customWidth="1"/>
  </cols>
  <sheetData>
    <row r="1" spans="1:26">
      <c r="C1" s="196" t="s">
        <v>436</v>
      </c>
    </row>
    <row r="2" spans="1:26">
      <c r="C2" s="196" t="s">
        <v>435</v>
      </c>
    </row>
    <row r="3" spans="1:26">
      <c r="C3" s="224">
        <v>45138</v>
      </c>
    </row>
    <row r="5" spans="1:26" ht="12.75" customHeight="1">
      <c r="A5" s="87"/>
      <c r="B5" s="87"/>
      <c r="C5" s="2" t="s">
        <v>476</v>
      </c>
      <c r="D5" s="88"/>
      <c r="E5" s="88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2.75" customHeight="1">
      <c r="A6" s="113"/>
      <c r="B6" s="113"/>
      <c r="C6" s="111" t="s">
        <v>247</v>
      </c>
      <c r="D6" s="31"/>
      <c r="E6" s="31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2.75" customHeight="1">
      <c r="A7" s="113"/>
      <c r="B7" s="113"/>
      <c r="C7" s="33" t="s">
        <v>248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2.75" customHeight="1">
      <c r="A8" s="113"/>
      <c r="B8" s="113"/>
      <c r="C8" s="113"/>
      <c r="D8" s="113"/>
      <c r="E8" s="11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45" customHeight="1">
      <c r="A9" s="329" t="s">
        <v>249</v>
      </c>
      <c r="B9" s="301"/>
      <c r="C9" s="301"/>
      <c r="D9" s="301"/>
      <c r="E9" s="302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2.75" customHeight="1">
      <c r="A10" s="114"/>
      <c r="B10" s="114"/>
      <c r="C10" s="114"/>
      <c r="D10" s="114"/>
      <c r="E10" s="11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" customHeight="1">
      <c r="A11" s="329" t="s">
        <v>250</v>
      </c>
      <c r="B11" s="301"/>
      <c r="C11" s="301"/>
      <c r="D11" s="301"/>
      <c r="E11" s="302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2.75" customHeight="1">
      <c r="A12" s="116"/>
      <c r="B12" s="116"/>
      <c r="C12" s="109" t="s">
        <v>459</v>
      </c>
      <c r="E12" s="11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57.75" customHeight="1">
      <c r="A13" s="91" t="s">
        <v>0</v>
      </c>
      <c r="B13" s="262" t="s">
        <v>246</v>
      </c>
      <c r="C13" s="255"/>
      <c r="D13" s="91" t="s">
        <v>153</v>
      </c>
      <c r="E13" s="91" t="s">
        <v>154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2.75" customHeight="1">
      <c r="A14" s="117">
        <v>1</v>
      </c>
      <c r="B14" s="344">
        <v>2</v>
      </c>
      <c r="C14" s="345"/>
      <c r="D14" s="117">
        <v>3</v>
      </c>
      <c r="E14" s="117">
        <v>4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" customHeight="1">
      <c r="A15" s="91" t="s">
        <v>1</v>
      </c>
      <c r="B15" s="257" t="s">
        <v>251</v>
      </c>
      <c r="C15" s="255"/>
      <c r="D15" s="229">
        <v>0</v>
      </c>
      <c r="E15" s="233">
        <v>105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" customHeight="1">
      <c r="A16" s="110" t="s">
        <v>236</v>
      </c>
      <c r="B16" s="120"/>
      <c r="C16" s="119" t="s">
        <v>252</v>
      </c>
      <c r="D16" s="219"/>
      <c r="E16" s="93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" customHeight="1">
      <c r="A17" s="110" t="s">
        <v>237</v>
      </c>
      <c r="B17" s="120"/>
      <c r="C17" s="119" t="s">
        <v>253</v>
      </c>
      <c r="D17" s="219"/>
      <c r="E17" s="232">
        <v>105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" customHeight="1">
      <c r="A18" s="110" t="s">
        <v>234</v>
      </c>
      <c r="B18" s="123"/>
      <c r="C18" s="124" t="s">
        <v>254</v>
      </c>
      <c r="D18" s="110"/>
      <c r="E18" s="93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" customHeight="1">
      <c r="A19" s="118" t="s">
        <v>255</v>
      </c>
      <c r="B19" s="125"/>
      <c r="C19" s="119" t="s">
        <v>256</v>
      </c>
      <c r="D19" s="126"/>
      <c r="E19" s="93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" customHeight="1">
      <c r="A20" s="110" t="s">
        <v>257</v>
      </c>
      <c r="B20" s="127"/>
      <c r="C20" s="128" t="s">
        <v>258</v>
      </c>
      <c r="D20" s="110"/>
      <c r="E20" s="93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" customHeight="1">
      <c r="A21" s="110" t="s">
        <v>259</v>
      </c>
      <c r="B21" s="129"/>
      <c r="C21" s="119" t="s">
        <v>260</v>
      </c>
      <c r="D21" s="110"/>
      <c r="E21" s="93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" customHeight="1">
      <c r="A22" s="91" t="s">
        <v>3</v>
      </c>
      <c r="B22" s="122" t="s">
        <v>261</v>
      </c>
      <c r="C22" s="130"/>
      <c r="D22" s="91">
        <v>0</v>
      </c>
      <c r="E22" s="91">
        <v>-0.56999999999999995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" customHeight="1">
      <c r="A23" s="110" t="s">
        <v>238</v>
      </c>
      <c r="B23" s="94"/>
      <c r="C23" s="121" t="s">
        <v>262</v>
      </c>
      <c r="D23" s="110"/>
      <c r="E23" s="110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" customHeight="1">
      <c r="A24" s="110" t="s">
        <v>239</v>
      </c>
      <c r="B24" s="94"/>
      <c r="C24" s="121" t="s">
        <v>263</v>
      </c>
      <c r="D24" s="110"/>
      <c r="E24" s="110">
        <v>-0.56999999999999995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" customHeight="1">
      <c r="A25" s="110" t="s">
        <v>264</v>
      </c>
      <c r="B25" s="94"/>
      <c r="C25" s="121" t="s">
        <v>265</v>
      </c>
      <c r="D25" s="110"/>
      <c r="E25" s="93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" customHeight="1">
      <c r="A26" s="110" t="s">
        <v>266</v>
      </c>
      <c r="B26" s="131"/>
      <c r="C26" s="89" t="s">
        <v>267</v>
      </c>
      <c r="D26" s="110"/>
      <c r="E26" s="93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" customHeight="1">
      <c r="A27" s="91" t="s">
        <v>5</v>
      </c>
      <c r="B27" s="132" t="s">
        <v>268</v>
      </c>
      <c r="C27" s="133"/>
      <c r="D27" s="91">
        <v>0</v>
      </c>
      <c r="E27" s="91">
        <v>104.43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" customHeight="1">
      <c r="A28" s="134"/>
      <c r="B28" s="122"/>
      <c r="C28" s="89"/>
      <c r="D28" s="134"/>
      <c r="E28" s="135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>
      <c r="A29" s="2" t="s">
        <v>269</v>
      </c>
      <c r="B29" s="30"/>
      <c r="C29" s="30"/>
      <c r="D29" s="115"/>
      <c r="E29" s="115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>
      <c r="A30" s="343" t="s">
        <v>245</v>
      </c>
      <c r="B30" s="301"/>
      <c r="C30" s="301"/>
      <c r="D30" s="301"/>
      <c r="E30" s="302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2.75" customHeight="1">
      <c r="A33" s="87"/>
      <c r="B33" s="87"/>
      <c r="C33" s="196"/>
      <c r="D33" s="196"/>
      <c r="E33" s="115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>
      <c r="A34" s="87"/>
      <c r="B34" s="87"/>
      <c r="E34" s="212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>
      <c r="A35" s="87"/>
      <c r="B35" s="87"/>
      <c r="E35" s="115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>
      <c r="A36" s="87"/>
      <c r="B36" s="87"/>
      <c r="C36" s="196"/>
      <c r="D36" s="19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pans="1:26" ht="12.75" customHeight="1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pans="1:26" ht="12.75" customHeight="1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pans="1:26" ht="12.75" customHeight="1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pans="1:26" ht="12.75" customHeight="1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</sheetData>
  <mergeCells count="6">
    <mergeCell ref="A30:E30"/>
    <mergeCell ref="A9:E9"/>
    <mergeCell ref="A11:E11"/>
    <mergeCell ref="B13:C13"/>
    <mergeCell ref="B14:C14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Finansinės būklės ataskaita</vt:lpstr>
      <vt:lpstr>Veiklos rezultatų ataskaita</vt:lpstr>
      <vt:lpstr>Nematerialus turtas</vt:lpstr>
      <vt:lpstr>Ilgalaikis turtas</vt:lpstr>
      <vt:lpstr>Atsargų ataskaita</vt:lpstr>
      <vt:lpstr>Finansavimo sumos</vt:lpstr>
      <vt:lpstr>Investicinės veiklospaj.sąnd.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Buhaltere</cp:lastModifiedBy>
  <cp:lastPrinted>2023-07-20T10:31:59Z</cp:lastPrinted>
  <dcterms:created xsi:type="dcterms:W3CDTF">2022-03-07T08:36:37Z</dcterms:created>
  <dcterms:modified xsi:type="dcterms:W3CDTF">2023-07-31T06:29:20Z</dcterms:modified>
</cp:coreProperties>
</file>