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Buhaltere\TUBERKULIOZĖS LIGONINĖ 2022 m\Ataskaitos\"/>
    </mc:Choice>
  </mc:AlternateContent>
  <xr:revisionPtr revIDLastSave="0" documentId="13_ncr:1_{30840B72-7FBE-472E-BFB3-FE21FFAC582A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finansinės būklės ataskaita " sheetId="3" r:id="rId1"/>
    <sheet name="Veiklos rezult.ataskaita" sheetId="6" r:id="rId2"/>
    <sheet name="Nemat.turtas" sheetId="89" r:id="rId3"/>
    <sheet name="Ilgalaikis turtas" sheetId="90" r:id="rId4"/>
    <sheet name="Atsargų jud. ataskaita" sheetId="92" r:id="rId5"/>
    <sheet name="Finansavimo sumos" sheetId="93" r:id="rId6"/>
    <sheet name="Fin.sumų likučiai" sheetId="94" r:id="rId7"/>
    <sheet name="Investic.veiklos ataskaita" sheetId="95" r:id="rId8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_xlnm.Print_Area" localSheetId="0">'finansinės būklės ataskaita '!$A$1:$G$999</definedName>
    <definedName name="_xlnm.Print_Area" localSheetId="1">'Veiklos rezult.ataskaita'!$A$1:$I$66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94" l="1"/>
  <c r="H16" i="94"/>
  <c r="H13" i="94"/>
  <c r="J30" i="90"/>
  <c r="C17" i="94"/>
  <c r="D17" i="94"/>
  <c r="E17" i="94"/>
  <c r="F17" i="94"/>
  <c r="G17" i="94"/>
  <c r="M25" i="93"/>
  <c r="M24" i="93"/>
  <c r="M23" i="93"/>
  <c r="M22" i="93"/>
  <c r="M21" i="93"/>
  <c r="M20" i="93"/>
  <c r="M19" i="93"/>
  <c r="J14" i="92"/>
  <c r="J15" i="92"/>
  <c r="J16" i="92"/>
  <c r="J17" i="92"/>
  <c r="J18" i="92"/>
  <c r="J21" i="92"/>
  <c r="J24" i="92"/>
  <c r="J36" i="92"/>
  <c r="J37" i="92"/>
  <c r="J67" i="90"/>
  <c r="J58" i="90"/>
  <c r="J45" i="90"/>
  <c r="J42" i="90"/>
  <c r="J38" i="90"/>
  <c r="J36" i="90"/>
  <c r="J32" i="90"/>
  <c r="J28" i="90"/>
  <c r="J25" i="90"/>
  <c r="J22" i="90"/>
  <c r="J18" i="90"/>
  <c r="J17" i="90"/>
  <c r="J16" i="90"/>
  <c r="H31" i="6"/>
  <c r="H46" i="6" s="1"/>
  <c r="H54" i="6" s="1"/>
  <c r="H21" i="6"/>
  <c r="H22" i="6"/>
  <c r="F83" i="3"/>
  <c r="F89" i="3"/>
  <c r="F68" i="3"/>
  <c r="F58" i="3"/>
  <c r="F93" i="3" s="1"/>
  <c r="F40" i="3"/>
  <c r="F41" i="3"/>
  <c r="F26" i="3"/>
  <c r="F19" i="3" s="1"/>
  <c r="F57" i="3" s="1"/>
</calcChain>
</file>

<file path=xl/sharedStrings.xml><?xml version="1.0" encoding="utf-8"?>
<sst xmlns="http://schemas.openxmlformats.org/spreadsheetml/2006/main" count="796" uniqueCount="486">
  <si>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</si>
  <si>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</si>
  <si>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</si>
  <si>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</si>
  <si>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</si>
  <si>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</si>
  <si>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</si>
  <si>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</si>
  <si>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</si>
  <si>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</si>
  <si>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</si>
  <si>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</si>
  <si>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</si>
  <si>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</si>
  <si>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</si>
  <si>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</si>
  <si>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</si>
  <si>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</si>
  <si>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</si>
  <si>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5 priedas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</si>
  <si>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</si>
  <si>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</si>
  <si>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</si>
  <si>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</si>
  <si>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</si>
  <si>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</si>
  <si>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</si>
  <si>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</si>
  <si>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</si>
  <si>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</si>
  <si>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</si>
  <si>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</si>
  <si>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</si>
  <si>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</si>
  <si>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</si>
  <si>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</si>
  <si>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</si>
  <si>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</si>
  <si>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</si>
  <si>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</si>
  <si>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</si>
  <si>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</si>
  <si>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</si>
  <si>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</si>
  <si>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</si>
  <si>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</si>
  <si>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</si>
  <si>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</si>
  <si>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</si>
  <si>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</si>
  <si>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</si>
  <si>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</si>
  <si>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</si>
  <si>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</si>
  <si>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</si>
  <si>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</si>
  <si>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</si>
  <si>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</si>
  <si>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</si>
  <si>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</si>
  <si>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</si>
  <si>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</si>
  <si>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</si>
  <si>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</si>
  <si>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</si>
  <si>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</si>
  <si>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</si>
  <si>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</si>
  <si>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</si>
  <si>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</si>
  <si>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</si>
  <si>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</si>
  <si>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</si>
  <si>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</si>
  <si>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</si>
  <si>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</si>
  <si>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</si>
  <si>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</si>
  <si>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</si>
  <si>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</si>
  <si>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</si>
  <si>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</si>
  <si>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</si>
  <si>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</si>
  <si>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</si>
  <si>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</si>
  <si>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</si>
  <si>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</si>
  <si>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</si>
  <si>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</si>
  <si>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</si>
  <si>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</si>
  <si>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</si>
  <si>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</si>
  <si>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</si>
  <si>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</si>
  <si>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</si>
  <si>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</si>
  <si>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</si>
  <si>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</si>
  <si>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</si>
  <si>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</si>
  <si>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</si>
  <si>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</si>
  <si>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</si>
  <si>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</si>
  <si>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</si>
  <si>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</si>
  <si>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</si>
  <si>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</si>
  <si>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</si>
  <si>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</si>
  <si>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</si>
  <si>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</si>
  <si>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</si>
  <si>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</si>
  <si>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r>
      <rPr>
        <sz val="10"/>
        <color theme="1"/>
        <rFont val="Times New Roman"/>
        <family val="1"/>
        <charset val="186"/>
      </rP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</si>
  <si>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rPr>
        <sz val="10"/>
        <color theme="1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theme="1"/>
        <rFont val="Times New Roman"/>
        <family val="1"/>
        <charset val="186"/>
      </rPr>
      <t>)</t>
    </r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</si>
  <si>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</si>
  <si>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</si>
  <si>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</si>
  <si>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</si>
  <si>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</si>
  <si>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</si>
  <si>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</si>
  <si>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</si>
  <si>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</si>
  <si>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</si>
  <si>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</si>
  <si>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</si>
  <si>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</si>
  <si>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</si>
  <si>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</si>
  <si>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</si>
  <si>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</si>
  <si>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</si>
  <si>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r>
      <rPr>
        <sz val="10"/>
        <color theme="1"/>
        <rFont val="Times New Roman"/>
        <family val="1"/>
        <charset val="186"/>
      </rP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</si>
  <si>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</si>
  <si>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</si>
  <si>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</si>
  <si>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</si>
  <si>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</si>
  <si>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</si>
  <si>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</si>
  <si>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</si>
  <si>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</si>
  <si>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</si>
  <si>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</si>
  <si>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</si>
  <si>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</si>
  <si>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</si>
  <si>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</si>
  <si>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</si>
  <si>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</si>
  <si>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</si>
  <si>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</si>
  <si>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</si>
  <si>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</si>
  <si>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</si>
  <si>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</si>
  <si>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</si>
  <si>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</si>
  <si>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</si>
  <si>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</si>
  <si>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</si>
  <si>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</si>
  <si>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</si>
  <si>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</si>
  <si>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</si>
  <si>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</si>
  <si>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</si>
  <si>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</si>
  <si>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</si>
  <si>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</si>
  <si>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</si>
  <si>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</si>
  <si>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</si>
  <si>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</si>
  <si>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</si>
  <si>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</si>
  <si>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</si>
  <si>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</si>
  <si>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</si>
  <si>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</si>
  <si>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</si>
  <si>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</si>
  <si>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</si>
  <si>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</si>
  <si>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</si>
  <si>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</si>
  <si>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</si>
  <si>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</si>
  <si>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</si>
  <si>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</si>
  <si>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</si>
  <si>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</si>
  <si>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</si>
  <si>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</si>
  <si>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</si>
  <si>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</si>
  <si>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</si>
  <si>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</si>
  <si>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</si>
  <si>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</si>
  <si>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</si>
  <si>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</si>
  <si>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</si>
  <si>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</si>
  <si>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</si>
  <si>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</si>
  <si>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</si>
  <si>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</si>
  <si>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</si>
  <si>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</si>
  <si>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</si>
  <si>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</si>
  <si>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</si>
  <si>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</si>
  <si>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</si>
  <si>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</si>
  <si>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</si>
  <si>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</si>
  <si>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</si>
  <si>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</si>
  <si>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</si>
  <si>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</si>
  <si>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</si>
  <si>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</si>
  <si>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</si>
  <si>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</si>
  <si>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</si>
  <si>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</si>
  <si>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</si>
  <si>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</si>
  <si>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</si>
  <si>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</si>
  <si>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</si>
  <si>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</si>
  <si>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</si>
  <si>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</si>
  <si>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</si>
  <si>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</si>
  <si>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</si>
  <si>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</si>
  <si>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</si>
  <si>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</si>
  <si>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</si>
  <si>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</si>
  <si>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</si>
  <si>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</si>
  <si>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</si>
  <si>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</si>
  <si>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</si>
  <si>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</si>
  <si>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</si>
  <si>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</si>
  <si>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</si>
  <si>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</si>
  <si>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</si>
  <si>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</si>
  <si>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</si>
  <si>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</si>
  <si>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</si>
  <si>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</si>
  <si>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</si>
  <si>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</si>
  <si>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</si>
  <si>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</si>
  <si>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</si>
  <si>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</si>
  <si>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</si>
  <si>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</si>
  <si>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</si>
  <si>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</si>
  <si>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</si>
  <si>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</si>
  <si>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</si>
  <si>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</si>
  <si>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</si>
  <si>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</si>
  <si>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</si>
  <si>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</si>
  <si>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</si>
  <si>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</si>
  <si>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</si>
  <si>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</si>
  <si>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</si>
  <si>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</si>
  <si>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</si>
  <si>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</si>
  <si>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</si>
  <si>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</si>
  <si>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</si>
  <si>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</si>
  <si>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</si>
  <si>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</si>
  <si>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</si>
  <si>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</si>
  <si>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</si>
  <si>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</si>
  <si>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</si>
  <si>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</si>
  <si>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</si>
  <si>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</si>
  <si>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</si>
  <si>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</si>
  <si>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</si>
  <si>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</si>
  <si>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</si>
  <si>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</si>
  <si>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</si>
  <si>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</si>
  <si>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</si>
  <si>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5=3+4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</si>
  <si>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</si>
  <si>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</si>
  <si>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</si>
  <si>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</si>
  <si>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</si>
  <si>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</si>
  <si>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</si>
  <si>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</si>
  <si>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</si>
  <si>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</si>
  <si>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</si>
  <si>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</si>
  <si>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</si>
  <si>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</si>
  <si>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</si>
  <si>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</si>
  <si>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</si>
  <si>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</si>
  <si>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</si>
  <si>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</si>
  <si>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</si>
  <si>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</si>
  <si>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</si>
  <si>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</si>
  <si>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</si>
  <si>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</si>
  <si>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</si>
  <si>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</si>
  <si>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</si>
  <si>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</si>
  <si>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</si>
  <si>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</si>
  <si>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</si>
  <si>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</si>
  <si>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</si>
  <si>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</si>
  <si>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</si>
  <si>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</si>
  <si>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</si>
  <si>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</si>
  <si>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</si>
  <si>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</si>
  <si>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</si>
  <si>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</si>
  <si>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</si>
  <si>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</si>
  <si>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</si>
  <si>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</si>
  <si>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</si>
  <si>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</si>
  <si>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</si>
  <si>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</si>
  <si>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</si>
  <si>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</si>
  <si>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</si>
  <si>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</si>
  <si>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</si>
  <si>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</si>
  <si>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</si>
  <si>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</si>
  <si>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</si>
  <si>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</si>
  <si>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</si>
  <si>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</si>
  <si>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</si>
  <si>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</si>
  <si>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</si>
  <si>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</si>
  <si>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</si>
  <si>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</si>
  <si>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</si>
  <si>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</si>
  <si>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Parduoto, perduoto ir  nurašyto turto suma per ataskaitinį laikotarpį (3.1  + 3.2 + 3.3)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</si>
  <si>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</si>
  <si>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</si>
  <si>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</si>
  <si>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</si>
  <si>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</si>
  <si>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</si>
  <si>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</si>
  <si>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</si>
  <si>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</si>
  <si>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</si>
  <si>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</si>
  <si>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</si>
  <si>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</si>
  <si>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</si>
  <si>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</si>
  <si>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</si>
  <si>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</si>
  <si>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</si>
  <si>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</si>
  <si>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</si>
  <si>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</si>
  <si>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</si>
  <si>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</si>
  <si>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</si>
  <si>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</si>
  <si>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</si>
  <si>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</si>
  <si>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</si>
  <si>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</si>
  <si>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</si>
  <si>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požymius atitinkančias sutartis įsigyto turto, kurio finansinės nuomos (lizingo) sutarties laikotarpis nėra pasibaigęs, likutinė vertė 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</si>
  <si>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</si>
  <si>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</si>
  <si>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</si>
  <si>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</si>
  <si>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</si>
  <si>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</si>
  <si>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</si>
  <si>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</si>
  <si>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</si>
  <si>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</si>
  <si>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</si>
  <si>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</si>
  <si>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</si>
  <si>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</si>
  <si>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</si>
  <si>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</si>
  <si>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</si>
  <si>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</si>
  <si>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</si>
  <si>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</si>
  <si>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</si>
  <si>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</si>
  <si>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</si>
  <si>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</si>
  <si>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</si>
  <si>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</si>
  <si>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</si>
  <si>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</si>
  <si>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</si>
  <si>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</si>
  <si>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</si>
  <si>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</si>
  <si>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</si>
  <si>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</si>
  <si>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PAGAL 2022 M. BIRŽELIO 30 D. DUOMENIS</t>
  </si>
  <si>
    <t>2022-07-29 Nr. _____</t>
  </si>
  <si>
    <t>Įm. kodas 190273081, Sanatorijos g. 51 Alytus LT-6275</t>
  </si>
  <si>
    <t>Viešoji įstaiga Alytaus apskrities tuberkuliozės ligoninė</t>
  </si>
  <si>
    <t>Pateikimo valiuta ir tikslumas: eurų ir centų</t>
  </si>
  <si>
    <t>Direktorius</t>
  </si>
  <si>
    <t>Romualdas Radivonas</t>
  </si>
  <si>
    <t>Vyr. buhalterė</t>
  </si>
  <si>
    <t>Violeta Ručienė</t>
  </si>
  <si>
    <t>Viešoji įstaiga Alytaus apskrities tuberkuliozės ligonnė</t>
  </si>
  <si>
    <t>Įm. Kodas 190273081, Sanatorijos g. 51 Alytus LT-62175</t>
  </si>
  <si>
    <t>2022-07-29 Nr._____</t>
  </si>
  <si>
    <t>Aiškinamojo rašto priedas Nr. 1</t>
  </si>
  <si>
    <t>Aiškinamojo rašto priedas Nr.2</t>
  </si>
  <si>
    <t>Įn, kodas 190273081, Sanatorijos g. 51 Alytus LT-62175</t>
  </si>
  <si>
    <t>Aiškinamojo rašto priedas Nr.3</t>
  </si>
  <si>
    <t>Aiškinamojo rašto priedas Nr. 4</t>
  </si>
  <si>
    <t>Aiškinamojo rašto priedas Nr. 5</t>
  </si>
  <si>
    <t xml:space="preserve">                                                                                       Aiškinamojo rašto priedas Nr.6</t>
  </si>
  <si>
    <t xml:space="preserve">                                                                            Pateikimo valiuta ir tikslumas: eurų ir centų</t>
  </si>
  <si>
    <t xml:space="preserve">                                   20-ojo VSAFAS „Finansavimo sumos“</t>
  </si>
  <si>
    <t xml:space="preserve">                                    4 priedas</t>
  </si>
  <si>
    <t>3.2</t>
  </si>
  <si>
    <t>3.4</t>
  </si>
  <si>
    <t>3.5</t>
  </si>
  <si>
    <t>3.7</t>
  </si>
  <si>
    <t>3.8</t>
  </si>
  <si>
    <t>3.10</t>
  </si>
  <si>
    <t>3.12</t>
  </si>
  <si>
    <t>3.6</t>
  </si>
  <si>
    <t>3.13</t>
  </si>
  <si>
    <t>3.16</t>
  </si>
  <si>
    <t>3.15</t>
  </si>
  <si>
    <t>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</si>
</sst>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0"/>
      <color rgb="FF000000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b/>
      <u/>
      <sz val="11"/>
      <color theme="1"/>
      <name val="Times"/>
      <family val="1"/>
      <charset val="186"/>
    </font>
    <font>
      <u/>
      <sz val="12"/>
      <color theme="1"/>
      <name val="Times New Roman"/>
      <family val="1"/>
      <charset val="186"/>
    </font>
    <font>
      <i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5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17" xfId="0" applyNumberFormat="1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wrapText="1"/>
    </xf>
    <xf numFmtId="0" fontId="21" fillId="0" borderId="3" xfId="0" applyFont="1" applyBorder="1" applyAlignment="1">
      <alignment vertical="top" wrapText="1"/>
    </xf>
    <xf numFmtId="0" fontId="21" fillId="2" borderId="3" xfId="0" applyFont="1" applyFill="1" applyBorder="1" applyAlignment="1">
      <alignment horizontal="left" wrapText="1"/>
    </xf>
    <xf numFmtId="0" fontId="21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 applyFill="1" applyAlignment="1"/>
    <xf numFmtId="0" fontId="5" fillId="2" borderId="2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 applyAlignment="1"/>
    <xf numFmtId="0" fontId="2" fillId="0" borderId="20" xfId="0" applyFont="1" applyBorder="1" applyAlignment="1"/>
    <xf numFmtId="0" fontId="23" fillId="3" borderId="3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vertical="center"/>
    </xf>
    <xf numFmtId="0" fontId="23" fillId="3" borderId="39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/>
    </xf>
    <xf numFmtId="0" fontId="23" fillId="3" borderId="49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6" xfId="0" applyFont="1" applyBorder="1"/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3" fillId="0" borderId="36" xfId="0" applyFont="1" applyBorder="1" applyAlignment="1">
      <alignment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2" fontId="3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vertical="center"/>
    </xf>
    <xf numFmtId="2" fontId="22" fillId="3" borderId="36" xfId="0" applyNumberFormat="1" applyFont="1" applyFill="1" applyBorder="1" applyAlignment="1">
      <alignment vertical="center" wrapText="1"/>
    </xf>
    <xf numFmtId="2" fontId="23" fillId="3" borderId="36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left"/>
    </xf>
    <xf numFmtId="2" fontId="23" fillId="0" borderId="36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left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14" fontId="9" fillId="2" borderId="1" xfId="0" applyNumberFormat="1" applyFont="1" applyFill="1" applyBorder="1" applyAlignment="1">
      <alignment horizontal="left"/>
    </xf>
    <xf numFmtId="0" fontId="41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3" fillId="2" borderId="18" xfId="0" applyFont="1" applyFill="1" applyBorder="1" applyAlignment="1">
      <alignment horizontal="center" vertical="center" wrapText="1"/>
    </xf>
    <xf numFmtId="0" fontId="34" fillId="0" borderId="19" xfId="0" applyFont="1" applyBorder="1"/>
    <xf numFmtId="0" fontId="34" fillId="0" borderId="20" xfId="0" applyFont="1" applyBorder="1"/>
    <xf numFmtId="0" fontId="7" fillId="2" borderId="18" xfId="0" applyFont="1" applyFill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7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/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/>
    <xf numFmtId="0" fontId="1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2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2" fillId="3" borderId="39" xfId="0" applyFont="1" applyFill="1" applyBorder="1" applyAlignment="1">
      <alignment vertical="center" wrapText="1"/>
    </xf>
    <xf numFmtId="0" fontId="22" fillId="3" borderId="37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left" vertical="center"/>
    </xf>
    <xf numFmtId="0" fontId="22" fillId="3" borderId="41" xfId="0" applyFont="1" applyFill="1" applyBorder="1" applyAlignment="1">
      <alignment vertical="center" wrapText="1"/>
    </xf>
    <xf numFmtId="0" fontId="22" fillId="3" borderId="36" xfId="0" applyFont="1" applyFill="1" applyBorder="1" applyAlignment="1">
      <alignment vertical="center"/>
    </xf>
    <xf numFmtId="0" fontId="22" fillId="3" borderId="40" xfId="0" applyFont="1" applyFill="1" applyBorder="1" applyAlignment="1">
      <alignment vertical="center"/>
    </xf>
    <xf numFmtId="0" fontId="22" fillId="3" borderId="41" xfId="0" applyFont="1" applyFill="1" applyBorder="1" applyAlignment="1">
      <alignment vertical="center"/>
    </xf>
    <xf numFmtId="0" fontId="22" fillId="3" borderId="36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3" borderId="39" xfId="0" applyFont="1" applyFill="1" applyBorder="1" applyAlignment="1">
      <alignment vertical="center"/>
    </xf>
    <xf numFmtId="0" fontId="22" fillId="3" borderId="37" xfId="0" applyFont="1" applyFill="1" applyBorder="1" applyAlignment="1">
      <alignment vertical="center"/>
    </xf>
    <xf numFmtId="0" fontId="23" fillId="3" borderId="39" xfId="0" applyFont="1" applyFill="1" applyBorder="1" applyAlignment="1">
      <alignment vertical="center" wrapText="1"/>
    </xf>
    <xf numFmtId="0" fontId="23" fillId="3" borderId="3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0" fontId="20" fillId="2" borderId="18" xfId="0" applyFont="1" applyFill="1" applyBorder="1" applyAlignment="1">
      <alignment horizontal="center" wrapText="1"/>
    </xf>
    <xf numFmtId="0" fontId="22" fillId="3" borderId="36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showGridLines="0" view="pageBreakPreview" zoomScale="115" zoomScaleNormal="100" zoomScaleSheetLayoutView="115" workbookViewId="0">
      <selection activeCell="E36" sqref="E36"/>
    </sheetView>
  </sheetViews>
  <sheetFormatPr defaultColWidth="14.42578125" defaultRowHeight="15" customHeight="1"/>
  <cols>
    <col min="1" max="1" width="10.5703125" customWidth="1"/>
    <col min="2" max="2" width="3.28515625" customWidth="1"/>
    <col min="3" max="3" width="2.7109375" customWidth="1"/>
    <col min="4" max="4" width="59" customWidth="1"/>
    <col min="5" max="5" width="11.140625" bestFit="1" customWidth="1"/>
    <col min="6" max="6" width="11.7109375" customWidth="1"/>
    <col min="7" max="7" width="12.7109375" customWidth="1"/>
    <col min="8" max="26" width="9.28515625" customWidth="1"/>
  </cols>
  <sheetData>
    <row r="1" spans="1:26" ht="12.75" customHeight="1">
      <c r="A1" s="32"/>
      <c r="B1" s="33"/>
      <c r="C1" s="33"/>
      <c r="D1" s="33"/>
      <c r="E1" s="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>
      <c r="A2" s="32"/>
      <c r="B2" s="33"/>
      <c r="C2" s="33"/>
      <c r="D2" s="33"/>
      <c r="E2" s="236" t="s">
        <v>30</v>
      </c>
      <c r="F2" s="237"/>
      <c r="G2" s="238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>
      <c r="A3" s="32"/>
      <c r="B3" s="33"/>
      <c r="C3" s="33"/>
      <c r="D3" s="33"/>
      <c r="E3" s="239" t="s">
        <v>4</v>
      </c>
      <c r="F3" s="237"/>
      <c r="G3" s="238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>
      <c r="A4" s="240" t="s">
        <v>115</v>
      </c>
      <c r="B4" s="241"/>
      <c r="C4" s="241"/>
      <c r="D4" s="241"/>
      <c r="E4" s="241"/>
      <c r="F4" s="241"/>
      <c r="G4" s="24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>
      <c r="A5" s="243"/>
      <c r="B5" s="244"/>
      <c r="C5" s="244"/>
      <c r="D5" s="244"/>
      <c r="E5" s="244"/>
      <c r="F5" s="244"/>
      <c r="G5" s="245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.75" customHeight="1">
      <c r="A6" s="233" t="s">
        <v>454</v>
      </c>
      <c r="B6" s="234"/>
      <c r="C6" s="234"/>
      <c r="D6" s="234"/>
      <c r="E6" s="234"/>
      <c r="F6" s="234"/>
      <c r="G6" s="23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>
      <c r="A7" s="231" t="s">
        <v>117</v>
      </c>
      <c r="B7" s="232"/>
      <c r="C7" s="232"/>
      <c r="D7" s="232"/>
      <c r="E7" s="232"/>
      <c r="F7" s="232"/>
      <c r="G7" s="2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>
      <c r="A8" s="232"/>
      <c r="B8" s="232"/>
      <c r="C8" s="232"/>
      <c r="D8" s="232"/>
      <c r="E8" s="232"/>
      <c r="F8" s="232"/>
      <c r="G8" s="2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>
      <c r="A9" s="233" t="s">
        <v>455</v>
      </c>
      <c r="B9" s="234"/>
      <c r="C9" s="234"/>
      <c r="D9" s="234"/>
      <c r="E9" s="234"/>
      <c r="F9" s="234"/>
      <c r="G9" s="23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>
      <c r="A10" s="246" t="s">
        <v>116</v>
      </c>
      <c r="B10" s="237"/>
      <c r="C10" s="237"/>
      <c r="D10" s="237"/>
      <c r="E10" s="237"/>
      <c r="F10" s="237"/>
      <c r="G10" s="23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247"/>
      <c r="B11" s="237"/>
      <c r="C11" s="237"/>
      <c r="D11" s="237"/>
      <c r="E11" s="238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>
      <c r="A12" s="248" t="s">
        <v>32</v>
      </c>
      <c r="B12" s="237"/>
      <c r="C12" s="237"/>
      <c r="D12" s="237"/>
      <c r="E12" s="237"/>
      <c r="F12" s="237"/>
      <c r="G12" s="23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248" t="s">
        <v>452</v>
      </c>
      <c r="B13" s="237"/>
      <c r="C13" s="237"/>
      <c r="D13" s="237"/>
      <c r="E13" s="237"/>
      <c r="F13" s="237"/>
      <c r="G13" s="238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34"/>
      <c r="B14" s="35"/>
      <c r="C14" s="35"/>
      <c r="D14" s="35"/>
      <c r="E14" s="35"/>
      <c r="F14" s="36"/>
      <c r="G14" s="3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0.25" customHeight="1">
      <c r="A15" s="246" t="s">
        <v>453</v>
      </c>
      <c r="B15" s="237"/>
      <c r="C15" s="237"/>
      <c r="D15" s="237"/>
      <c r="E15" s="237"/>
      <c r="F15" s="237"/>
      <c r="G15" s="238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246" t="s">
        <v>33</v>
      </c>
      <c r="B16" s="237"/>
      <c r="C16" s="237"/>
      <c r="D16" s="237"/>
      <c r="E16" s="237"/>
      <c r="F16" s="237"/>
      <c r="G16" s="23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1.25" customHeight="1">
      <c r="A17" s="34"/>
      <c r="B17" s="37"/>
      <c r="C17" s="37"/>
      <c r="D17" s="249" t="s">
        <v>456</v>
      </c>
      <c r="E17" s="250"/>
      <c r="F17" s="250"/>
      <c r="G17" s="250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64.5" customHeight="1">
      <c r="A18" s="5" t="s">
        <v>0</v>
      </c>
      <c r="B18" s="251" t="s">
        <v>34</v>
      </c>
      <c r="C18" s="252"/>
      <c r="D18" s="253"/>
      <c r="E18" s="38" t="s">
        <v>35</v>
      </c>
      <c r="F18" s="39" t="s">
        <v>36</v>
      </c>
      <c r="G18" s="39" t="s">
        <v>37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39" t="s">
        <v>38</v>
      </c>
      <c r="B19" s="40" t="s">
        <v>39</v>
      </c>
      <c r="C19" s="41"/>
      <c r="D19" s="42"/>
      <c r="E19" s="43"/>
      <c r="F19" s="211">
        <f>SUM(F20+F26)</f>
        <v>2097398.87</v>
      </c>
      <c r="G19" s="44">
        <v>2083792.83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45" t="s">
        <v>40</v>
      </c>
      <c r="B20" s="46" t="s">
        <v>41</v>
      </c>
      <c r="C20" s="47"/>
      <c r="D20" s="48"/>
      <c r="E20" s="43"/>
      <c r="F20" s="44"/>
      <c r="G20" s="4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11" t="s">
        <v>51</v>
      </c>
      <c r="B21" s="12"/>
      <c r="C21" s="28" t="s">
        <v>118</v>
      </c>
      <c r="D21" s="49"/>
      <c r="E21" s="50"/>
      <c r="F21" s="44"/>
      <c r="G21" s="4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11" t="s">
        <v>52</v>
      </c>
      <c r="B22" s="12"/>
      <c r="C22" s="28" t="s">
        <v>119</v>
      </c>
      <c r="D22" s="29"/>
      <c r="E22" s="51"/>
      <c r="F22" s="44"/>
      <c r="G22" s="4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11" t="s">
        <v>83</v>
      </c>
      <c r="B23" s="12"/>
      <c r="C23" s="28" t="s">
        <v>120</v>
      </c>
      <c r="D23" s="29"/>
      <c r="E23" s="51"/>
      <c r="F23" s="44"/>
      <c r="G23" s="4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11" t="s">
        <v>121</v>
      </c>
      <c r="B24" s="12"/>
      <c r="C24" s="28" t="s">
        <v>122</v>
      </c>
      <c r="D24" s="29"/>
      <c r="E24" s="14"/>
      <c r="F24" s="44"/>
      <c r="G24" s="4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52" t="s">
        <v>123</v>
      </c>
      <c r="B25" s="12"/>
      <c r="C25" s="53" t="s">
        <v>124</v>
      </c>
      <c r="D25" s="49"/>
      <c r="E25" s="14"/>
      <c r="F25" s="44"/>
      <c r="G25" s="4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54" t="s">
        <v>42</v>
      </c>
      <c r="B26" s="55" t="s">
        <v>43</v>
      </c>
      <c r="C26" s="56"/>
      <c r="D26" s="57"/>
      <c r="E26" s="14" t="s">
        <v>474</v>
      </c>
      <c r="F26" s="211">
        <f>SUM(F28+F29+F30+F31+F32+F33+F34+F35)</f>
        <v>2097398.87</v>
      </c>
      <c r="G26" s="44">
        <v>2083792.83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11" t="s">
        <v>86</v>
      </c>
      <c r="B27" s="12"/>
      <c r="C27" s="28" t="s">
        <v>125</v>
      </c>
      <c r="D27" s="29"/>
      <c r="E27" s="51"/>
      <c r="F27" s="44"/>
      <c r="G27" s="4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11" t="s">
        <v>88</v>
      </c>
      <c r="B28" s="12"/>
      <c r="C28" s="28" t="s">
        <v>126</v>
      </c>
      <c r="D28" s="29"/>
      <c r="E28" s="51"/>
      <c r="F28" s="44">
        <v>1147975.8600000001</v>
      </c>
      <c r="G28" s="44">
        <v>1156753.3799999999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11" t="s">
        <v>90</v>
      </c>
      <c r="B29" s="12"/>
      <c r="C29" s="28" t="s">
        <v>376</v>
      </c>
      <c r="D29" s="29"/>
      <c r="E29" s="51"/>
      <c r="F29" s="44"/>
      <c r="G29" s="4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157" customFormat="1" ht="12.75" customHeight="1">
      <c r="A30" s="11" t="s">
        <v>92</v>
      </c>
      <c r="B30" s="12"/>
      <c r="C30" s="28" t="s">
        <v>377</v>
      </c>
      <c r="D30" s="163"/>
      <c r="E30" s="51"/>
      <c r="F30" s="211">
        <v>33498.800000000003</v>
      </c>
      <c r="G30" s="44">
        <v>34781.42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</row>
    <row r="31" spans="1:26" ht="12.75" customHeight="1">
      <c r="A31" s="11" t="s">
        <v>94</v>
      </c>
      <c r="B31" s="12"/>
      <c r="C31" s="28" t="s">
        <v>127</v>
      </c>
      <c r="D31" s="29"/>
      <c r="E31" s="51"/>
      <c r="F31" s="44">
        <v>16815.740000000002</v>
      </c>
      <c r="G31" s="44">
        <v>19033.88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11" t="s">
        <v>96</v>
      </c>
      <c r="B32" s="12"/>
      <c r="C32" s="28" t="s">
        <v>128</v>
      </c>
      <c r="D32" s="29"/>
      <c r="E32" s="51"/>
      <c r="F32" s="44">
        <v>4029.22</v>
      </c>
      <c r="G32" s="44">
        <v>4862.38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11" t="s">
        <v>98</v>
      </c>
      <c r="B33" s="12"/>
      <c r="C33" s="28" t="s">
        <v>378</v>
      </c>
      <c r="D33" s="29"/>
      <c r="E33" s="51"/>
      <c r="F33" s="211">
        <v>55469.3</v>
      </c>
      <c r="G33" s="44">
        <v>54119.58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1" t="s">
        <v>100</v>
      </c>
      <c r="B34" s="12"/>
      <c r="C34" s="28" t="s">
        <v>379</v>
      </c>
      <c r="D34" s="29"/>
      <c r="E34" s="51"/>
      <c r="F34" s="44"/>
      <c r="G34" s="4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169" customFormat="1" ht="12.75" customHeight="1">
      <c r="A35" s="11" t="s">
        <v>129</v>
      </c>
      <c r="B35" s="21"/>
      <c r="C35" s="28" t="s">
        <v>130</v>
      </c>
      <c r="D35" s="13"/>
      <c r="E35" s="51"/>
      <c r="F35" s="44">
        <v>839609.95</v>
      </c>
      <c r="G35" s="44">
        <v>814242.19</v>
      </c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45" t="s">
        <v>44</v>
      </c>
      <c r="B36" s="58" t="s">
        <v>45</v>
      </c>
      <c r="C36" s="46"/>
      <c r="D36" s="14"/>
      <c r="E36" s="14"/>
      <c r="F36" s="44"/>
      <c r="G36" s="4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157" customFormat="1" ht="12.75" customHeight="1">
      <c r="A37" s="45" t="s">
        <v>46</v>
      </c>
      <c r="B37" s="12" t="s">
        <v>29</v>
      </c>
      <c r="C37" s="162"/>
      <c r="D37" s="49"/>
      <c r="E37" s="14"/>
      <c r="F37" s="44"/>
      <c r="G37" s="44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pans="1:26" ht="12.75" customHeight="1">
      <c r="A38" s="164" t="s">
        <v>68</v>
      </c>
      <c r="B38" s="165" t="s">
        <v>380</v>
      </c>
      <c r="C38" s="171"/>
      <c r="D38" s="166"/>
      <c r="E38" s="167"/>
      <c r="F38" s="168"/>
      <c r="G38" s="168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9" t="s">
        <v>47</v>
      </c>
      <c r="B39" s="40" t="s">
        <v>131</v>
      </c>
      <c r="C39" s="41"/>
      <c r="D39" s="42"/>
      <c r="E39" s="51"/>
      <c r="F39" s="44"/>
      <c r="G39" s="44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5" t="s">
        <v>48</v>
      </c>
      <c r="B40" s="6" t="s">
        <v>49</v>
      </c>
      <c r="C40" s="59"/>
      <c r="D40" s="7"/>
      <c r="E40" s="14"/>
      <c r="F40" s="211">
        <f>SUM(F41+F47+F48+F56)</f>
        <v>989912.47</v>
      </c>
      <c r="G40" s="211">
        <v>881517.8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9" t="s">
        <v>40</v>
      </c>
      <c r="B41" s="15" t="s">
        <v>50</v>
      </c>
      <c r="C41" s="18"/>
      <c r="D41" s="16"/>
      <c r="E41" s="14" t="s">
        <v>475</v>
      </c>
      <c r="F41" s="44">
        <f>SUM(F42+F43+F44+F45+F46)</f>
        <v>57016.99</v>
      </c>
      <c r="G41" s="44">
        <v>61146.05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17" t="s">
        <v>51</v>
      </c>
      <c r="B42" s="21"/>
      <c r="C42" s="23" t="s">
        <v>132</v>
      </c>
      <c r="D42" s="13"/>
      <c r="E42" s="51"/>
      <c r="F42" s="44"/>
      <c r="G42" s="4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17" t="s">
        <v>52</v>
      </c>
      <c r="B43" s="21"/>
      <c r="C43" s="23" t="s">
        <v>133</v>
      </c>
      <c r="D43" s="13"/>
      <c r="E43" s="51"/>
      <c r="F43" s="44">
        <v>57016.99</v>
      </c>
      <c r="G43" s="44">
        <v>61146.05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17" t="s">
        <v>83</v>
      </c>
      <c r="B44" s="21"/>
      <c r="C44" s="23" t="s">
        <v>134</v>
      </c>
      <c r="D44" s="13"/>
      <c r="E44" s="51"/>
      <c r="F44" s="44"/>
      <c r="G44" s="44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17" t="s">
        <v>121</v>
      </c>
      <c r="B45" s="21"/>
      <c r="C45" s="23" t="s">
        <v>135</v>
      </c>
      <c r="D45" s="13"/>
      <c r="E45" s="51"/>
      <c r="F45" s="44"/>
      <c r="G45" s="44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17" t="s">
        <v>123</v>
      </c>
      <c r="B46" s="59"/>
      <c r="C46" s="254" t="s">
        <v>53</v>
      </c>
      <c r="D46" s="253"/>
      <c r="E46" s="51"/>
      <c r="F46" s="44"/>
      <c r="G46" s="44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9" t="s">
        <v>42</v>
      </c>
      <c r="B47" s="24" t="s">
        <v>54</v>
      </c>
      <c r="C47" s="60"/>
      <c r="D47" s="25"/>
      <c r="E47" s="14" t="s">
        <v>476</v>
      </c>
      <c r="F47" s="211">
        <v>6112.1</v>
      </c>
      <c r="G47" s="44">
        <v>3280.03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9" t="s">
        <v>44</v>
      </c>
      <c r="B48" s="15" t="s">
        <v>136</v>
      </c>
      <c r="C48" s="18"/>
      <c r="D48" s="16"/>
      <c r="E48" s="14" t="s">
        <v>481</v>
      </c>
      <c r="F48" s="44">
        <v>118431.67</v>
      </c>
      <c r="G48" s="44">
        <v>162207.51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17" t="s">
        <v>55</v>
      </c>
      <c r="B49" s="18"/>
      <c r="C49" s="61" t="s">
        <v>56</v>
      </c>
      <c r="D49" s="19"/>
      <c r="E49" s="14"/>
      <c r="F49" s="44"/>
      <c r="G49" s="44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62" t="s">
        <v>57</v>
      </c>
      <c r="B50" s="21"/>
      <c r="C50" s="23" t="s">
        <v>58</v>
      </c>
      <c r="D50" s="63"/>
      <c r="E50" s="64"/>
      <c r="F50" s="65"/>
      <c r="G50" s="65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17" t="s">
        <v>59</v>
      </c>
      <c r="B51" s="21"/>
      <c r="C51" s="23" t="s">
        <v>60</v>
      </c>
      <c r="D51" s="13"/>
      <c r="E51" s="14"/>
      <c r="F51" s="44">
        <v>1426.59</v>
      </c>
      <c r="G51" s="211">
        <v>7998.9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17" t="s">
        <v>61</v>
      </c>
      <c r="B52" s="21"/>
      <c r="C52" s="254" t="s">
        <v>62</v>
      </c>
      <c r="D52" s="253"/>
      <c r="E52" s="14"/>
      <c r="F52" s="44">
        <v>115389.29</v>
      </c>
      <c r="G52" s="44">
        <v>143451.51999999999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7" t="s">
        <v>63</v>
      </c>
      <c r="B53" s="21"/>
      <c r="C53" s="23" t="s">
        <v>64</v>
      </c>
      <c r="D53" s="13"/>
      <c r="E53" s="14"/>
      <c r="F53" s="44">
        <v>1615.79</v>
      </c>
      <c r="G53" s="44">
        <v>10739.26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17" t="s">
        <v>65</v>
      </c>
      <c r="B54" s="21"/>
      <c r="C54" s="23" t="s">
        <v>66</v>
      </c>
      <c r="D54" s="13"/>
      <c r="E54" s="14"/>
      <c r="F54" s="44"/>
      <c r="G54" s="44">
        <v>17.829999999999998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9" t="s">
        <v>46</v>
      </c>
      <c r="B55" s="10" t="s">
        <v>67</v>
      </c>
      <c r="C55" s="10"/>
      <c r="D55" s="20"/>
      <c r="E55" s="14"/>
      <c r="F55" s="44"/>
      <c r="G55" s="44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9" t="s">
        <v>68</v>
      </c>
      <c r="B56" s="10" t="s">
        <v>69</v>
      </c>
      <c r="C56" s="10"/>
      <c r="D56" s="20"/>
      <c r="E56" s="14" t="s">
        <v>477</v>
      </c>
      <c r="F56" s="44">
        <v>808351.71</v>
      </c>
      <c r="G56" s="44">
        <v>654884.21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45"/>
      <c r="B57" s="55" t="s">
        <v>70</v>
      </c>
      <c r="C57" s="56"/>
      <c r="D57" s="57"/>
      <c r="E57" s="14"/>
      <c r="F57" s="211">
        <f>SUM(F19+F39+F40)</f>
        <v>3087311.34</v>
      </c>
      <c r="G57" s="44">
        <v>2965310.63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9" t="s">
        <v>71</v>
      </c>
      <c r="B58" s="40" t="s">
        <v>72</v>
      </c>
      <c r="C58" s="40"/>
      <c r="D58" s="66"/>
      <c r="E58" s="14" t="s">
        <v>478</v>
      </c>
      <c r="F58" s="44">
        <f>SUM(F59+F60+F61+F62)</f>
        <v>2064146.18</v>
      </c>
      <c r="G58" s="44">
        <v>2061992.07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45" t="s">
        <v>40</v>
      </c>
      <c r="B59" s="58" t="s">
        <v>73</v>
      </c>
      <c r="C59" s="58"/>
      <c r="D59" s="14"/>
      <c r="E59" s="14"/>
      <c r="F59" s="44">
        <v>1275010.82</v>
      </c>
      <c r="G59" s="44">
        <v>1286874.49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54" t="s">
        <v>42</v>
      </c>
      <c r="B60" s="55" t="s">
        <v>74</v>
      </c>
      <c r="C60" s="56"/>
      <c r="D60" s="57"/>
      <c r="E60" s="67"/>
      <c r="F60" s="68"/>
      <c r="G60" s="68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45" t="s">
        <v>44</v>
      </c>
      <c r="B61" s="257" t="s">
        <v>75</v>
      </c>
      <c r="C61" s="252"/>
      <c r="D61" s="253"/>
      <c r="E61" s="14"/>
      <c r="F61" s="44">
        <v>711781.41</v>
      </c>
      <c r="G61" s="44">
        <v>692026.42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45" t="s">
        <v>76</v>
      </c>
      <c r="B62" s="58" t="s">
        <v>77</v>
      </c>
      <c r="C62" s="12"/>
      <c r="D62" s="43"/>
      <c r="E62" s="14"/>
      <c r="F62" s="44">
        <v>77353.95</v>
      </c>
      <c r="G62" s="44">
        <v>83091.16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9" t="s">
        <v>78</v>
      </c>
      <c r="B63" s="40" t="s">
        <v>79</v>
      </c>
      <c r="C63" s="41"/>
      <c r="D63" s="42"/>
      <c r="E63" s="14"/>
      <c r="F63" s="44">
        <v>300572.39</v>
      </c>
      <c r="G63" s="44">
        <v>256893.44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45" t="s">
        <v>40</v>
      </c>
      <c r="B64" s="46" t="s">
        <v>80</v>
      </c>
      <c r="C64" s="69"/>
      <c r="D64" s="70"/>
      <c r="E64" s="14"/>
      <c r="F64" s="44"/>
      <c r="G64" s="44">
        <v>31348.01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11" t="s">
        <v>51</v>
      </c>
      <c r="B65" s="71"/>
      <c r="C65" s="28" t="s">
        <v>81</v>
      </c>
      <c r="D65" s="72"/>
      <c r="E65" s="1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1" t="s">
        <v>52</v>
      </c>
      <c r="B66" s="12"/>
      <c r="C66" s="28" t="s">
        <v>82</v>
      </c>
      <c r="D66" s="29"/>
      <c r="E66" s="14"/>
      <c r="F66" s="44"/>
      <c r="G66" s="44">
        <v>31348.01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11" t="s">
        <v>137</v>
      </c>
      <c r="B67" s="12"/>
      <c r="C67" s="28" t="s">
        <v>84</v>
      </c>
      <c r="D67" s="29"/>
      <c r="E67" s="51"/>
      <c r="F67" s="44"/>
      <c r="G67" s="44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9" t="s">
        <v>42</v>
      </c>
      <c r="B68" s="26" t="s">
        <v>85</v>
      </c>
      <c r="C68" s="73"/>
      <c r="D68" s="27"/>
      <c r="E68" s="20" t="s">
        <v>479</v>
      </c>
      <c r="F68" s="8">
        <f>SUM(F69+F70+F71+F72+F73+F74+F77+F78+F79+F80+F81+F82)</f>
        <v>300572.38999999996</v>
      </c>
      <c r="G68" s="8">
        <v>225545.43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11" t="s">
        <v>86</v>
      </c>
      <c r="B69" s="12"/>
      <c r="C69" s="28" t="s">
        <v>87</v>
      </c>
      <c r="D69" s="49"/>
      <c r="E69" s="14"/>
      <c r="F69" s="44"/>
      <c r="G69" s="44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11" t="s">
        <v>88</v>
      </c>
      <c r="B70" s="71"/>
      <c r="C70" s="28" t="s">
        <v>89</v>
      </c>
      <c r="D70" s="72"/>
      <c r="E70" s="14"/>
      <c r="F70" s="44"/>
      <c r="G70" s="44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11" t="s">
        <v>90</v>
      </c>
      <c r="B71" s="71"/>
      <c r="C71" s="28" t="s">
        <v>91</v>
      </c>
      <c r="D71" s="72"/>
      <c r="E71" s="14"/>
      <c r="F71" s="44"/>
      <c r="G71" s="44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74" t="s">
        <v>92</v>
      </c>
      <c r="B72" s="18"/>
      <c r="C72" s="75" t="s">
        <v>93</v>
      </c>
      <c r="D72" s="19"/>
      <c r="E72" s="14"/>
      <c r="F72" s="44"/>
      <c r="G72" s="44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45" t="s">
        <v>94</v>
      </c>
      <c r="B73" s="53"/>
      <c r="C73" s="53" t="s">
        <v>95</v>
      </c>
      <c r="D73" s="49"/>
      <c r="E73" s="49"/>
      <c r="F73" s="44"/>
      <c r="G73" s="44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76" t="s">
        <v>96</v>
      </c>
      <c r="B74" s="73"/>
      <c r="C74" s="77" t="s">
        <v>97</v>
      </c>
      <c r="D74" s="30"/>
      <c r="E74" s="14"/>
      <c r="F74" s="44"/>
      <c r="G74" s="44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17" t="s">
        <v>138</v>
      </c>
      <c r="B75" s="21"/>
      <c r="C75" s="63"/>
      <c r="D75" s="13" t="s">
        <v>139</v>
      </c>
      <c r="E75" s="14"/>
      <c r="F75" s="44"/>
      <c r="G75" s="4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17" t="s">
        <v>140</v>
      </c>
      <c r="B76" s="21"/>
      <c r="C76" s="63"/>
      <c r="D76" s="13" t="s">
        <v>141</v>
      </c>
      <c r="E76" s="51"/>
      <c r="F76" s="44"/>
      <c r="G76" s="4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17" t="s">
        <v>98</v>
      </c>
      <c r="B77" s="60"/>
      <c r="C77" s="78" t="s">
        <v>99</v>
      </c>
      <c r="D77" s="79"/>
      <c r="E77" s="51"/>
      <c r="F77" s="44"/>
      <c r="G77" s="44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17" t="s">
        <v>100</v>
      </c>
      <c r="B78" s="80"/>
      <c r="C78" s="23" t="s">
        <v>101</v>
      </c>
      <c r="D78" s="81"/>
      <c r="E78" s="14"/>
      <c r="F78" s="44"/>
      <c r="G78" s="44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17" t="s">
        <v>129</v>
      </c>
      <c r="B79" s="12"/>
      <c r="C79" s="28" t="s">
        <v>102</v>
      </c>
      <c r="D79" s="29"/>
      <c r="E79" s="14"/>
      <c r="F79" s="44">
        <v>59170.79</v>
      </c>
      <c r="G79" s="44">
        <v>58755.34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17" t="s">
        <v>103</v>
      </c>
      <c r="B80" s="12"/>
      <c r="C80" s="28" t="s">
        <v>142</v>
      </c>
      <c r="D80" s="29"/>
      <c r="E80" s="14"/>
      <c r="F80" s="44">
        <v>74700.479999999996</v>
      </c>
      <c r="G80" s="4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11" t="s">
        <v>105</v>
      </c>
      <c r="B81" s="21"/>
      <c r="C81" s="23" t="s">
        <v>104</v>
      </c>
      <c r="D81" s="13"/>
      <c r="E81" s="14"/>
      <c r="F81" s="44">
        <v>166108.07999999999</v>
      </c>
      <c r="G81" s="44">
        <v>166044.10999999999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11" t="s">
        <v>143</v>
      </c>
      <c r="B82" s="12"/>
      <c r="C82" s="28" t="s">
        <v>106</v>
      </c>
      <c r="D82" s="29"/>
      <c r="E82" s="51"/>
      <c r="F82" s="44">
        <v>593.04</v>
      </c>
      <c r="G82" s="44">
        <v>745.98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9" t="s">
        <v>107</v>
      </c>
      <c r="B83" s="82" t="s">
        <v>108</v>
      </c>
      <c r="C83" s="83"/>
      <c r="D83" s="84"/>
      <c r="E83" s="51" t="s">
        <v>480</v>
      </c>
      <c r="F83" s="44">
        <f>SUM(F84+F85+F88+F89)</f>
        <v>722592.77</v>
      </c>
      <c r="G83" s="44">
        <v>646425.12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45" t="s">
        <v>40</v>
      </c>
      <c r="B84" s="58" t="s">
        <v>144</v>
      </c>
      <c r="C84" s="12"/>
      <c r="D84" s="43"/>
      <c r="E84" s="51"/>
      <c r="F84" s="44">
        <v>11521.95</v>
      </c>
      <c r="G84" s="44">
        <v>11521.95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45" t="s">
        <v>42</v>
      </c>
      <c r="B85" s="46" t="s">
        <v>109</v>
      </c>
      <c r="C85" s="69"/>
      <c r="D85" s="70"/>
      <c r="E85" s="14"/>
      <c r="F85" s="44"/>
      <c r="G85" s="44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11" t="s">
        <v>86</v>
      </c>
      <c r="B86" s="12"/>
      <c r="C86" s="28" t="s">
        <v>145</v>
      </c>
      <c r="D86" s="29"/>
      <c r="E86" s="14"/>
      <c r="F86" s="44"/>
      <c r="G86" s="44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11" t="s">
        <v>88</v>
      </c>
      <c r="B87" s="12"/>
      <c r="C87" s="28" t="s">
        <v>146</v>
      </c>
      <c r="D87" s="29"/>
      <c r="E87" s="14"/>
      <c r="F87" s="44"/>
      <c r="G87" s="44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9" t="s">
        <v>44</v>
      </c>
      <c r="B88" s="63" t="s">
        <v>110</v>
      </c>
      <c r="C88" s="63"/>
      <c r="D88" s="22"/>
      <c r="E88" s="14"/>
      <c r="F88" s="44"/>
      <c r="G88" s="44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54" t="s">
        <v>46</v>
      </c>
      <c r="B89" s="55" t="s">
        <v>111</v>
      </c>
      <c r="C89" s="56"/>
      <c r="D89" s="57"/>
      <c r="E89" s="14"/>
      <c r="F89" s="44">
        <f>SUM(F90+F91)</f>
        <v>711070.82000000007</v>
      </c>
      <c r="G89" s="44">
        <v>634903.17000000004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11" t="s">
        <v>147</v>
      </c>
      <c r="B90" s="41"/>
      <c r="C90" s="28" t="s">
        <v>112</v>
      </c>
      <c r="D90" s="85"/>
      <c r="E90" s="51"/>
      <c r="F90" s="44">
        <v>76167.649999999994</v>
      </c>
      <c r="G90" s="44">
        <v>28317.97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11" t="s">
        <v>148</v>
      </c>
      <c r="B91" s="41"/>
      <c r="C91" s="28" t="s">
        <v>113</v>
      </c>
      <c r="D91" s="85"/>
      <c r="E91" s="51"/>
      <c r="F91" s="44">
        <v>634903.17000000004</v>
      </c>
      <c r="G91" s="211">
        <v>606585.19999999995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s="157" customFormat="1" ht="12.75" customHeight="1">
      <c r="A92" s="39" t="s">
        <v>149</v>
      </c>
      <c r="B92" s="82" t="s">
        <v>150</v>
      </c>
      <c r="C92" s="84"/>
      <c r="D92" s="84"/>
      <c r="E92" s="51"/>
      <c r="F92" s="44"/>
      <c r="G92" s="44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</row>
    <row r="93" spans="1:26" s="157" customFormat="1" ht="29.25" customHeight="1">
      <c r="A93" s="39"/>
      <c r="B93" s="258" t="s">
        <v>151</v>
      </c>
      <c r="C93" s="252"/>
      <c r="D93" s="253"/>
      <c r="E93" s="14"/>
      <c r="F93" s="44">
        <f>SUM(F58+F63+F83)</f>
        <v>3087311.34</v>
      </c>
      <c r="G93" s="44">
        <v>2965310.63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</row>
    <row r="94" spans="1:26" s="157" customFormat="1" ht="12.75" customHeight="1">
      <c r="A94" s="86"/>
      <c r="B94" s="87"/>
      <c r="C94" s="87"/>
      <c r="D94" s="87"/>
      <c r="E94" s="87"/>
      <c r="F94" s="33"/>
      <c r="G94" s="33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</row>
    <row r="95" spans="1:26" s="157" customFormat="1" ht="12.75" customHeight="1">
      <c r="A95" s="212" t="s">
        <v>457</v>
      </c>
      <c r="B95" s="159"/>
      <c r="C95" s="159"/>
      <c r="D95" s="159"/>
      <c r="E95" s="255" t="s">
        <v>458</v>
      </c>
      <c r="F95" s="256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</row>
    <row r="96" spans="1:26" s="157" customFormat="1" ht="12.75" customHeight="1">
      <c r="A96" s="152" t="s">
        <v>374</v>
      </c>
      <c r="B96" s="152"/>
      <c r="C96" s="152"/>
      <c r="E96" s="231" t="s">
        <v>114</v>
      </c>
      <c r="F96" s="232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</row>
    <row r="97" spans="1:26" s="157" customFormat="1" ht="12.75" customHeight="1">
      <c r="A97" s="152" t="s">
        <v>372</v>
      </c>
      <c r="E97" s="231"/>
      <c r="F97" s="232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</row>
    <row r="98" spans="1:26" s="157" customFormat="1" ht="12.75" customHeight="1">
      <c r="A98" s="152" t="s">
        <v>373</v>
      </c>
      <c r="C98" s="31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</row>
    <row r="99" spans="1:26" ht="12.75" customHeight="1">
      <c r="A99" s="212" t="s">
        <v>459</v>
      </c>
      <c r="B99" s="31"/>
      <c r="C99" s="31"/>
      <c r="D99" s="158"/>
      <c r="E99" s="255" t="s">
        <v>460</v>
      </c>
      <c r="F99" s="256"/>
      <c r="G99" s="158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152" t="s">
        <v>375</v>
      </c>
      <c r="B100" s="152"/>
      <c r="C100" s="152"/>
      <c r="D100" s="157"/>
      <c r="E100" s="231" t="s">
        <v>114</v>
      </c>
      <c r="F100" s="232"/>
      <c r="G100" s="158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152" t="s">
        <v>373</v>
      </c>
      <c r="B101" s="157"/>
      <c r="C101" s="157"/>
      <c r="D101" s="157"/>
      <c r="E101" s="231"/>
      <c r="F101" s="232"/>
      <c r="G101" s="158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2"/>
      <c r="B122" s="33"/>
      <c r="C122" s="33"/>
      <c r="D122" s="33"/>
      <c r="E122" s="33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2"/>
      <c r="B123" s="33"/>
      <c r="C123" s="33"/>
      <c r="D123" s="33"/>
      <c r="E123" s="33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2"/>
      <c r="B124" s="33"/>
      <c r="C124" s="33"/>
      <c r="D124" s="33"/>
      <c r="E124" s="33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2"/>
      <c r="B125" s="33"/>
      <c r="C125" s="33"/>
      <c r="D125" s="33"/>
      <c r="E125" s="33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2"/>
      <c r="B126" s="33"/>
      <c r="C126" s="33"/>
      <c r="D126" s="33"/>
      <c r="E126" s="33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2"/>
      <c r="B127" s="33"/>
      <c r="C127" s="33"/>
      <c r="D127" s="33"/>
      <c r="E127" s="33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2"/>
      <c r="B128" s="33"/>
      <c r="C128" s="33"/>
      <c r="D128" s="33"/>
      <c r="E128" s="33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2"/>
      <c r="B129" s="33"/>
      <c r="C129" s="33"/>
      <c r="D129" s="33"/>
      <c r="E129" s="33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2"/>
      <c r="B130" s="33"/>
      <c r="C130" s="33"/>
      <c r="D130" s="33"/>
      <c r="E130" s="33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2"/>
      <c r="B131" s="33"/>
      <c r="C131" s="33"/>
      <c r="D131" s="33"/>
      <c r="E131" s="33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2"/>
      <c r="B132" s="33"/>
      <c r="C132" s="33"/>
      <c r="D132" s="33"/>
      <c r="E132" s="33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2"/>
      <c r="B133" s="33"/>
      <c r="C133" s="33"/>
      <c r="D133" s="33"/>
      <c r="E133" s="33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2"/>
      <c r="B134" s="33"/>
      <c r="C134" s="33"/>
      <c r="D134" s="33"/>
      <c r="E134" s="33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2"/>
      <c r="B135" s="33"/>
      <c r="C135" s="33"/>
      <c r="D135" s="33"/>
      <c r="E135" s="33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2"/>
      <c r="B136" s="33"/>
      <c r="C136" s="33"/>
      <c r="D136" s="33"/>
      <c r="E136" s="33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2"/>
      <c r="B137" s="33"/>
      <c r="C137" s="33"/>
      <c r="D137" s="33"/>
      <c r="E137" s="33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2"/>
      <c r="B138" s="33"/>
      <c r="C138" s="33"/>
      <c r="D138" s="33"/>
      <c r="E138" s="33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2"/>
      <c r="B139" s="33"/>
      <c r="C139" s="33"/>
      <c r="D139" s="33"/>
      <c r="E139" s="33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2"/>
      <c r="B140" s="33"/>
      <c r="C140" s="33"/>
      <c r="D140" s="33"/>
      <c r="E140" s="33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2"/>
      <c r="B141" s="33"/>
      <c r="C141" s="33"/>
      <c r="D141" s="33"/>
      <c r="E141" s="33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33"/>
      <c r="C142" s="33"/>
      <c r="D142" s="33"/>
      <c r="E142" s="33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2"/>
      <c r="B143" s="33"/>
      <c r="C143" s="33"/>
      <c r="D143" s="33"/>
      <c r="E143" s="33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33"/>
      <c r="C144" s="33"/>
      <c r="D144" s="33"/>
      <c r="E144" s="33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33"/>
      <c r="C145" s="33"/>
      <c r="D145" s="33"/>
      <c r="E145" s="33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33"/>
      <c r="C146" s="33"/>
      <c r="D146" s="33"/>
      <c r="E146" s="33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2"/>
      <c r="B147" s="33"/>
      <c r="C147" s="33"/>
      <c r="D147" s="33"/>
      <c r="E147" s="33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2"/>
      <c r="B148" s="33"/>
      <c r="C148" s="33"/>
      <c r="D148" s="33"/>
      <c r="E148" s="33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2"/>
      <c r="B149" s="33"/>
      <c r="C149" s="33"/>
      <c r="D149" s="33"/>
      <c r="E149" s="33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2"/>
      <c r="B150" s="33"/>
      <c r="C150" s="33"/>
      <c r="D150" s="33"/>
      <c r="E150" s="33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2"/>
      <c r="B151" s="33"/>
      <c r="C151" s="33"/>
      <c r="D151" s="33"/>
      <c r="E151" s="33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2"/>
      <c r="B152" s="33"/>
      <c r="C152" s="33"/>
      <c r="D152" s="33"/>
      <c r="E152" s="33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2"/>
      <c r="B153" s="33"/>
      <c r="C153" s="33"/>
      <c r="D153" s="33"/>
      <c r="E153" s="33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2"/>
      <c r="B154" s="33"/>
      <c r="C154" s="33"/>
      <c r="D154" s="33"/>
      <c r="E154" s="33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2"/>
      <c r="B155" s="33"/>
      <c r="C155" s="33"/>
      <c r="D155" s="33"/>
      <c r="E155" s="33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2"/>
      <c r="B156" s="33"/>
      <c r="C156" s="33"/>
      <c r="D156" s="33"/>
      <c r="E156" s="33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2"/>
      <c r="B157" s="33"/>
      <c r="C157" s="33"/>
      <c r="D157" s="33"/>
      <c r="E157" s="33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2"/>
      <c r="B158" s="33"/>
      <c r="C158" s="33"/>
      <c r="D158" s="33"/>
      <c r="E158" s="33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2"/>
      <c r="B159" s="33"/>
      <c r="C159" s="33"/>
      <c r="D159" s="33"/>
      <c r="E159" s="33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2"/>
      <c r="B160" s="33"/>
      <c r="C160" s="33"/>
      <c r="D160" s="33"/>
      <c r="E160" s="33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2"/>
      <c r="B161" s="33"/>
      <c r="C161" s="33"/>
      <c r="D161" s="33"/>
      <c r="E161" s="33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2"/>
      <c r="B162" s="33"/>
      <c r="C162" s="33"/>
      <c r="D162" s="33"/>
      <c r="E162" s="33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2"/>
      <c r="B163" s="33"/>
      <c r="C163" s="33"/>
      <c r="D163" s="33"/>
      <c r="E163" s="33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2"/>
      <c r="B164" s="33"/>
      <c r="C164" s="33"/>
      <c r="D164" s="33"/>
      <c r="E164" s="33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2"/>
      <c r="B165" s="33"/>
      <c r="C165" s="33"/>
      <c r="D165" s="33"/>
      <c r="E165" s="33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2"/>
      <c r="B166" s="33"/>
      <c r="C166" s="33"/>
      <c r="D166" s="33"/>
      <c r="E166" s="33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2"/>
      <c r="B167" s="33"/>
      <c r="C167" s="33"/>
      <c r="D167" s="33"/>
      <c r="E167" s="33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2"/>
      <c r="B168" s="33"/>
      <c r="C168" s="33"/>
      <c r="D168" s="33"/>
      <c r="E168" s="33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2"/>
      <c r="B169" s="33"/>
      <c r="C169" s="33"/>
      <c r="D169" s="33"/>
      <c r="E169" s="33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2"/>
      <c r="B170" s="33"/>
      <c r="C170" s="33"/>
      <c r="D170" s="33"/>
      <c r="E170" s="33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2"/>
      <c r="B171" s="33"/>
      <c r="C171" s="33"/>
      <c r="D171" s="33"/>
      <c r="E171" s="33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2"/>
      <c r="B172" s="33"/>
      <c r="C172" s="33"/>
      <c r="D172" s="33"/>
      <c r="E172" s="33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2"/>
      <c r="B173" s="33"/>
      <c r="C173" s="33"/>
      <c r="D173" s="33"/>
      <c r="E173" s="33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2"/>
      <c r="B174" s="33"/>
      <c r="C174" s="33"/>
      <c r="D174" s="33"/>
      <c r="E174" s="33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2"/>
      <c r="B175" s="33"/>
      <c r="C175" s="33"/>
      <c r="D175" s="33"/>
      <c r="E175" s="33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33"/>
      <c r="C176" s="33"/>
      <c r="D176" s="33"/>
      <c r="E176" s="33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2"/>
      <c r="B177" s="33"/>
      <c r="C177" s="33"/>
      <c r="D177" s="33"/>
      <c r="E177" s="33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33"/>
      <c r="C178" s="33"/>
      <c r="D178" s="33"/>
      <c r="E178" s="33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33"/>
      <c r="C179" s="33"/>
      <c r="D179" s="33"/>
      <c r="E179" s="33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33"/>
      <c r="C180" s="33"/>
      <c r="D180" s="33"/>
      <c r="E180" s="33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2"/>
      <c r="B181" s="33"/>
      <c r="C181" s="33"/>
      <c r="D181" s="33"/>
      <c r="E181" s="33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2"/>
      <c r="B182" s="33"/>
      <c r="C182" s="33"/>
      <c r="D182" s="33"/>
      <c r="E182" s="33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2"/>
      <c r="B183" s="33"/>
      <c r="C183" s="33"/>
      <c r="D183" s="33"/>
      <c r="E183" s="33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2"/>
      <c r="B184" s="33"/>
      <c r="C184" s="33"/>
      <c r="D184" s="33"/>
      <c r="E184" s="33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2"/>
      <c r="B185" s="33"/>
      <c r="C185" s="33"/>
      <c r="D185" s="33"/>
      <c r="E185" s="33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2"/>
      <c r="B186" s="33"/>
      <c r="C186" s="33"/>
      <c r="D186" s="33"/>
      <c r="E186" s="33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2"/>
      <c r="B187" s="33"/>
      <c r="C187" s="33"/>
      <c r="D187" s="33"/>
      <c r="E187" s="33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2"/>
      <c r="B188" s="33"/>
      <c r="C188" s="33"/>
      <c r="D188" s="33"/>
      <c r="E188" s="33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2"/>
      <c r="B189" s="33"/>
      <c r="C189" s="33"/>
      <c r="D189" s="33"/>
      <c r="E189" s="33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2"/>
      <c r="B190" s="33"/>
      <c r="C190" s="33"/>
      <c r="D190" s="33"/>
      <c r="E190" s="33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2"/>
      <c r="B191" s="33"/>
      <c r="C191" s="33"/>
      <c r="D191" s="33"/>
      <c r="E191" s="33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2"/>
      <c r="B192" s="33"/>
      <c r="C192" s="33"/>
      <c r="D192" s="33"/>
      <c r="E192" s="33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2"/>
      <c r="B193" s="33"/>
      <c r="C193" s="33"/>
      <c r="D193" s="33"/>
      <c r="E193" s="33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2"/>
      <c r="B194" s="33"/>
      <c r="C194" s="33"/>
      <c r="D194" s="33"/>
      <c r="E194" s="33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2"/>
      <c r="B195" s="33"/>
      <c r="C195" s="33"/>
      <c r="D195" s="33"/>
      <c r="E195" s="33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2"/>
      <c r="B196" s="33"/>
      <c r="C196" s="33"/>
      <c r="D196" s="33"/>
      <c r="E196" s="33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2"/>
      <c r="B197" s="33"/>
      <c r="C197" s="33"/>
      <c r="D197" s="33"/>
      <c r="E197" s="33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2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2"/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2"/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2"/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2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2"/>
      <c r="B203" s="33"/>
      <c r="C203" s="33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2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2"/>
      <c r="B205" s="33"/>
      <c r="C205" s="33"/>
      <c r="D205" s="33"/>
      <c r="E205" s="33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2"/>
      <c r="B206" s="33"/>
      <c r="C206" s="33"/>
      <c r="D206" s="33"/>
      <c r="E206" s="33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2"/>
      <c r="B207" s="33"/>
      <c r="C207" s="33"/>
      <c r="D207" s="33"/>
      <c r="E207" s="33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2"/>
      <c r="B208" s="33"/>
      <c r="C208" s="33"/>
      <c r="D208" s="33"/>
      <c r="E208" s="33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2"/>
      <c r="B209" s="33"/>
      <c r="C209" s="33"/>
      <c r="D209" s="33"/>
      <c r="E209" s="33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33"/>
      <c r="C210" s="33"/>
      <c r="D210" s="33"/>
      <c r="E210" s="33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2"/>
      <c r="B211" s="33"/>
      <c r="C211" s="33"/>
      <c r="D211" s="33"/>
      <c r="E211" s="33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33"/>
      <c r="C212" s="33"/>
      <c r="D212" s="33"/>
      <c r="E212" s="33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33"/>
      <c r="C213" s="33"/>
      <c r="D213" s="33"/>
      <c r="E213" s="33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33"/>
      <c r="C214" s="33"/>
      <c r="D214" s="33"/>
      <c r="E214" s="33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2"/>
      <c r="B215" s="33"/>
      <c r="C215" s="33"/>
      <c r="D215" s="33"/>
      <c r="E215" s="33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2"/>
      <c r="B216" s="33"/>
      <c r="C216" s="33"/>
      <c r="D216" s="33"/>
      <c r="E216" s="33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2"/>
      <c r="B217" s="33"/>
      <c r="C217" s="33"/>
      <c r="D217" s="33"/>
      <c r="E217" s="33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2"/>
      <c r="B218" s="33"/>
      <c r="C218" s="33"/>
      <c r="D218" s="33"/>
      <c r="E218" s="33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2"/>
      <c r="B219" s="33"/>
      <c r="C219" s="33"/>
      <c r="D219" s="33"/>
      <c r="E219" s="33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2"/>
      <c r="B220" s="33"/>
      <c r="C220" s="33"/>
      <c r="D220" s="33"/>
      <c r="E220" s="33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2"/>
      <c r="B221" s="33"/>
      <c r="C221" s="33"/>
      <c r="D221" s="33"/>
      <c r="E221" s="33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2"/>
      <c r="B222" s="33"/>
      <c r="C222" s="33"/>
      <c r="D222" s="33"/>
      <c r="E222" s="33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2"/>
      <c r="B223" s="33"/>
      <c r="C223" s="33"/>
      <c r="D223" s="33"/>
      <c r="E223" s="33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2"/>
      <c r="B224" s="33"/>
      <c r="C224" s="33"/>
      <c r="D224" s="33"/>
      <c r="E224" s="33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2"/>
      <c r="B225" s="33"/>
      <c r="C225" s="33"/>
      <c r="D225" s="33"/>
      <c r="E225" s="33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2"/>
      <c r="B226" s="33"/>
      <c r="C226" s="33"/>
      <c r="D226" s="33"/>
      <c r="E226" s="33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2"/>
      <c r="B227" s="33"/>
      <c r="C227" s="33"/>
      <c r="D227" s="33"/>
      <c r="E227" s="33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2"/>
      <c r="B228" s="33"/>
      <c r="C228" s="33"/>
      <c r="D228" s="33"/>
      <c r="E228" s="33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2"/>
      <c r="B229" s="33"/>
      <c r="C229" s="33"/>
      <c r="D229" s="33"/>
      <c r="E229" s="33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2"/>
      <c r="B230" s="33"/>
      <c r="C230" s="33"/>
      <c r="D230" s="33"/>
      <c r="E230" s="33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2"/>
      <c r="B231" s="33"/>
      <c r="C231" s="33"/>
      <c r="D231" s="33"/>
      <c r="E231" s="33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2"/>
      <c r="B232" s="33"/>
      <c r="C232" s="33"/>
      <c r="D232" s="33"/>
      <c r="E232" s="33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2"/>
      <c r="B233" s="33"/>
      <c r="C233" s="33"/>
      <c r="D233" s="33"/>
      <c r="E233" s="33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2"/>
      <c r="B234" s="33"/>
      <c r="C234" s="33"/>
      <c r="D234" s="33"/>
      <c r="E234" s="33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2"/>
      <c r="B235" s="33"/>
      <c r="C235" s="33"/>
      <c r="D235" s="33"/>
      <c r="E235" s="33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2"/>
      <c r="B236" s="33"/>
      <c r="C236" s="33"/>
      <c r="D236" s="33"/>
      <c r="E236" s="33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2"/>
      <c r="B237" s="33"/>
      <c r="C237" s="33"/>
      <c r="D237" s="33"/>
      <c r="E237" s="33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2"/>
      <c r="B238" s="33"/>
      <c r="C238" s="33"/>
      <c r="D238" s="33"/>
      <c r="E238" s="33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2"/>
      <c r="B239" s="33"/>
      <c r="C239" s="33"/>
      <c r="D239" s="33"/>
      <c r="E239" s="33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32"/>
      <c r="B240" s="33"/>
      <c r="C240" s="33"/>
      <c r="D240" s="33"/>
      <c r="E240" s="33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32"/>
      <c r="B241" s="33"/>
      <c r="C241" s="33"/>
      <c r="D241" s="33"/>
      <c r="E241" s="33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32"/>
      <c r="B242" s="33"/>
      <c r="C242" s="33"/>
      <c r="D242" s="33"/>
      <c r="E242" s="33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32"/>
      <c r="B243" s="33"/>
      <c r="C243" s="33"/>
      <c r="D243" s="33"/>
      <c r="E243" s="33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33"/>
      <c r="C244" s="33"/>
      <c r="D244" s="33"/>
      <c r="E244" s="33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32"/>
      <c r="B245" s="33"/>
      <c r="C245" s="33"/>
      <c r="D245" s="33"/>
      <c r="E245" s="33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33"/>
      <c r="C246" s="33"/>
      <c r="D246" s="33"/>
      <c r="E246" s="33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33"/>
      <c r="C247" s="33"/>
      <c r="D247" s="33"/>
      <c r="E247" s="33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33"/>
      <c r="C248" s="33"/>
      <c r="D248" s="33"/>
      <c r="E248" s="33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32"/>
      <c r="B249" s="33"/>
      <c r="C249" s="33"/>
      <c r="D249" s="33"/>
      <c r="E249" s="33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32"/>
      <c r="B250" s="33"/>
      <c r="C250" s="33"/>
      <c r="D250" s="33"/>
      <c r="E250" s="33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32"/>
      <c r="B251" s="33"/>
      <c r="C251" s="33"/>
      <c r="D251" s="33"/>
      <c r="E251" s="33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32"/>
      <c r="B252" s="33"/>
      <c r="C252" s="33"/>
      <c r="D252" s="33"/>
      <c r="E252" s="33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32"/>
      <c r="B253" s="33"/>
      <c r="C253" s="33"/>
      <c r="D253" s="33"/>
      <c r="E253" s="33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32"/>
      <c r="B254" s="33"/>
      <c r="C254" s="33"/>
      <c r="D254" s="33"/>
      <c r="E254" s="33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32"/>
      <c r="B255" s="33"/>
      <c r="C255" s="33"/>
      <c r="D255" s="33"/>
      <c r="E255" s="33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32"/>
      <c r="B256" s="33"/>
      <c r="C256" s="33"/>
      <c r="D256" s="33"/>
      <c r="E256" s="33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32"/>
      <c r="B257" s="33"/>
      <c r="C257" s="33"/>
      <c r="D257" s="33"/>
      <c r="E257" s="33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32"/>
      <c r="B258" s="33"/>
      <c r="C258" s="33"/>
      <c r="D258" s="33"/>
      <c r="E258" s="33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32"/>
      <c r="B259" s="33"/>
      <c r="C259" s="33"/>
      <c r="D259" s="33"/>
      <c r="E259" s="33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32"/>
      <c r="B260" s="33"/>
      <c r="C260" s="33"/>
      <c r="D260" s="33"/>
      <c r="E260" s="33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32"/>
      <c r="B261" s="33"/>
      <c r="C261" s="33"/>
      <c r="D261" s="33"/>
      <c r="E261" s="33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32"/>
      <c r="B262" s="33"/>
      <c r="C262" s="33"/>
      <c r="D262" s="33"/>
      <c r="E262" s="33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32"/>
      <c r="B263" s="33"/>
      <c r="C263" s="33"/>
      <c r="D263" s="33"/>
      <c r="E263" s="33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32"/>
      <c r="B264" s="33"/>
      <c r="C264" s="33"/>
      <c r="D264" s="33"/>
      <c r="E264" s="33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32"/>
      <c r="B265" s="33"/>
      <c r="C265" s="33"/>
      <c r="D265" s="33"/>
      <c r="E265" s="33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32"/>
      <c r="B266" s="33"/>
      <c r="C266" s="33"/>
      <c r="D266" s="33"/>
      <c r="E266" s="33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32"/>
      <c r="B267" s="33"/>
      <c r="C267" s="33"/>
      <c r="D267" s="33"/>
      <c r="E267" s="33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32"/>
      <c r="B268" s="33"/>
      <c r="C268" s="33"/>
      <c r="D268" s="33"/>
      <c r="E268" s="33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32"/>
      <c r="B269" s="33"/>
      <c r="C269" s="33"/>
      <c r="D269" s="33"/>
      <c r="E269" s="33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32"/>
      <c r="B270" s="33"/>
      <c r="C270" s="33"/>
      <c r="D270" s="33"/>
      <c r="E270" s="33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32"/>
      <c r="B271" s="33"/>
      <c r="C271" s="33"/>
      <c r="D271" s="33"/>
      <c r="E271" s="3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32"/>
      <c r="B272" s="33"/>
      <c r="C272" s="33"/>
      <c r="D272" s="33"/>
      <c r="E272" s="33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32"/>
      <c r="B273" s="33"/>
      <c r="C273" s="33"/>
      <c r="D273" s="33"/>
      <c r="E273" s="3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32"/>
      <c r="B274" s="33"/>
      <c r="C274" s="33"/>
      <c r="D274" s="33"/>
      <c r="E274" s="33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32"/>
      <c r="B275" s="33"/>
      <c r="C275" s="33"/>
      <c r="D275" s="33"/>
      <c r="E275" s="33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32"/>
      <c r="B276" s="33"/>
      <c r="C276" s="33"/>
      <c r="D276" s="33"/>
      <c r="E276" s="33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32"/>
      <c r="B277" s="33"/>
      <c r="C277" s="33"/>
      <c r="D277" s="33"/>
      <c r="E277" s="33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32"/>
      <c r="B278" s="33"/>
      <c r="C278" s="33"/>
      <c r="D278" s="33"/>
      <c r="E278" s="33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32"/>
      <c r="B279" s="33"/>
      <c r="C279" s="33"/>
      <c r="D279" s="33"/>
      <c r="E279" s="33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32"/>
      <c r="B280" s="33"/>
      <c r="C280" s="33"/>
      <c r="D280" s="33"/>
      <c r="E280" s="33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32"/>
      <c r="B281" s="33"/>
      <c r="C281" s="33"/>
      <c r="D281" s="33"/>
      <c r="E281" s="33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32"/>
      <c r="B282" s="33"/>
      <c r="C282" s="33"/>
      <c r="D282" s="33"/>
      <c r="E282" s="33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32"/>
      <c r="B283" s="33"/>
      <c r="C283" s="33"/>
      <c r="D283" s="33"/>
      <c r="E283" s="33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32"/>
      <c r="B284" s="33"/>
      <c r="C284" s="33"/>
      <c r="D284" s="33"/>
      <c r="E284" s="33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32"/>
      <c r="B285" s="33"/>
      <c r="C285" s="33"/>
      <c r="D285" s="33"/>
      <c r="E285" s="33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32"/>
      <c r="B286" s="33"/>
      <c r="C286" s="33"/>
      <c r="D286" s="33"/>
      <c r="E286" s="33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32"/>
      <c r="B287" s="33"/>
      <c r="C287" s="33"/>
      <c r="D287" s="33"/>
      <c r="E287" s="33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32"/>
      <c r="B288" s="33"/>
      <c r="C288" s="33"/>
      <c r="D288" s="33"/>
      <c r="E288" s="33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32"/>
      <c r="B289" s="33"/>
      <c r="C289" s="33"/>
      <c r="D289" s="33"/>
      <c r="E289" s="33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32"/>
      <c r="B290" s="33"/>
      <c r="C290" s="33"/>
      <c r="D290" s="33"/>
      <c r="E290" s="33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32"/>
      <c r="B291" s="33"/>
      <c r="C291" s="33"/>
      <c r="D291" s="33"/>
      <c r="E291" s="33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32"/>
      <c r="B292" s="33"/>
      <c r="C292" s="33"/>
      <c r="D292" s="33"/>
      <c r="E292" s="33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32"/>
      <c r="B293" s="33"/>
      <c r="C293" s="33"/>
      <c r="D293" s="33"/>
      <c r="E293" s="33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32"/>
      <c r="B294" s="33"/>
      <c r="C294" s="33"/>
      <c r="D294" s="33"/>
      <c r="E294" s="33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32"/>
      <c r="B295" s="33"/>
      <c r="C295" s="33"/>
      <c r="D295" s="33"/>
      <c r="E295" s="33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32"/>
      <c r="B296" s="33"/>
      <c r="C296" s="33"/>
      <c r="D296" s="33"/>
      <c r="E296" s="33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32"/>
      <c r="B297" s="33"/>
      <c r="C297" s="33"/>
      <c r="D297" s="33"/>
      <c r="E297" s="33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32"/>
      <c r="B298" s="33"/>
      <c r="C298" s="33"/>
      <c r="D298" s="33"/>
      <c r="E298" s="33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32"/>
      <c r="B299" s="33"/>
      <c r="C299" s="33"/>
      <c r="D299" s="33"/>
      <c r="E299" s="33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32"/>
      <c r="B300" s="33"/>
      <c r="C300" s="33"/>
      <c r="D300" s="33"/>
      <c r="E300" s="33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32"/>
      <c r="B301" s="33"/>
      <c r="C301" s="33"/>
      <c r="D301" s="33"/>
      <c r="E301" s="33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32"/>
      <c r="B302" s="33"/>
      <c r="C302" s="33"/>
      <c r="D302" s="33"/>
      <c r="E302" s="33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32"/>
      <c r="B303" s="33"/>
      <c r="C303" s="33"/>
      <c r="D303" s="33"/>
      <c r="E303" s="33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32"/>
      <c r="B304" s="33"/>
      <c r="C304" s="33"/>
      <c r="D304" s="33"/>
      <c r="E304" s="33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32"/>
      <c r="B305" s="33"/>
      <c r="C305" s="33"/>
      <c r="D305" s="33"/>
      <c r="E305" s="33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32"/>
      <c r="B306" s="33"/>
      <c r="C306" s="33"/>
      <c r="D306" s="33"/>
      <c r="E306" s="33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32"/>
      <c r="B307" s="33"/>
      <c r="C307" s="33"/>
      <c r="D307" s="33"/>
      <c r="E307" s="33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32"/>
      <c r="B308" s="33"/>
      <c r="C308" s="33"/>
      <c r="D308" s="33"/>
      <c r="E308" s="33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32"/>
      <c r="B309" s="33"/>
      <c r="C309" s="33"/>
      <c r="D309" s="33"/>
      <c r="E309" s="33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32"/>
      <c r="B310" s="33"/>
      <c r="C310" s="33"/>
      <c r="D310" s="33"/>
      <c r="E310" s="33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32"/>
      <c r="B311" s="33"/>
      <c r="C311" s="33"/>
      <c r="D311" s="33"/>
      <c r="E311" s="33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32"/>
      <c r="B312" s="33"/>
      <c r="C312" s="33"/>
      <c r="D312" s="33"/>
      <c r="E312" s="33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32"/>
      <c r="B313" s="33"/>
      <c r="C313" s="33"/>
      <c r="D313" s="33"/>
      <c r="E313" s="33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32"/>
      <c r="B314" s="33"/>
      <c r="C314" s="33"/>
      <c r="D314" s="33"/>
      <c r="E314" s="33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32"/>
      <c r="B315" s="33"/>
      <c r="C315" s="33"/>
      <c r="D315" s="33"/>
      <c r="E315" s="33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32"/>
      <c r="B316" s="33"/>
      <c r="C316" s="33"/>
      <c r="D316" s="33"/>
      <c r="E316" s="33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32"/>
      <c r="B317" s="33"/>
      <c r="C317" s="33"/>
      <c r="D317" s="33"/>
      <c r="E317" s="33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32"/>
      <c r="B318" s="33"/>
      <c r="C318" s="33"/>
      <c r="D318" s="33"/>
      <c r="E318" s="33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32"/>
      <c r="B319" s="33"/>
      <c r="C319" s="33"/>
      <c r="D319" s="33"/>
      <c r="E319" s="33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32"/>
      <c r="B320" s="33"/>
      <c r="C320" s="33"/>
      <c r="D320" s="33"/>
      <c r="E320" s="33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32"/>
      <c r="B321" s="33"/>
      <c r="C321" s="33"/>
      <c r="D321" s="33"/>
      <c r="E321" s="33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32"/>
      <c r="B322" s="33"/>
      <c r="C322" s="33"/>
      <c r="D322" s="33"/>
      <c r="E322" s="33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32"/>
      <c r="B323" s="33"/>
      <c r="C323" s="33"/>
      <c r="D323" s="33"/>
      <c r="E323" s="33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32"/>
      <c r="B324" s="33"/>
      <c r="C324" s="33"/>
      <c r="D324" s="33"/>
      <c r="E324" s="33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32"/>
      <c r="B325" s="33"/>
      <c r="C325" s="33"/>
      <c r="D325" s="33"/>
      <c r="E325" s="33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32"/>
      <c r="B326" s="33"/>
      <c r="C326" s="33"/>
      <c r="D326" s="33"/>
      <c r="E326" s="33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32"/>
      <c r="B327" s="33"/>
      <c r="C327" s="33"/>
      <c r="D327" s="33"/>
      <c r="E327" s="33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32"/>
      <c r="B328" s="33"/>
      <c r="C328" s="33"/>
      <c r="D328" s="33"/>
      <c r="E328" s="33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32"/>
      <c r="B329" s="33"/>
      <c r="C329" s="33"/>
      <c r="D329" s="33"/>
      <c r="E329" s="33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32"/>
      <c r="B330" s="33"/>
      <c r="C330" s="33"/>
      <c r="D330" s="33"/>
      <c r="E330" s="33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32"/>
      <c r="B331" s="33"/>
      <c r="C331" s="33"/>
      <c r="D331" s="33"/>
      <c r="E331" s="33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32"/>
      <c r="B332" s="33"/>
      <c r="C332" s="33"/>
      <c r="D332" s="33"/>
      <c r="E332" s="33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32"/>
      <c r="B333" s="33"/>
      <c r="C333" s="33"/>
      <c r="D333" s="33"/>
      <c r="E333" s="33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32"/>
      <c r="B334" s="33"/>
      <c r="C334" s="33"/>
      <c r="D334" s="33"/>
      <c r="E334" s="33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32"/>
      <c r="B335" s="33"/>
      <c r="C335" s="33"/>
      <c r="D335" s="33"/>
      <c r="E335" s="33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32"/>
      <c r="B336" s="33"/>
      <c r="C336" s="33"/>
      <c r="D336" s="33"/>
      <c r="E336" s="33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32"/>
      <c r="B337" s="33"/>
      <c r="C337" s="33"/>
      <c r="D337" s="33"/>
      <c r="E337" s="33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32"/>
      <c r="B338" s="33"/>
      <c r="C338" s="33"/>
      <c r="D338" s="33"/>
      <c r="E338" s="33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32"/>
      <c r="B339" s="33"/>
      <c r="C339" s="33"/>
      <c r="D339" s="33"/>
      <c r="E339" s="33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32"/>
      <c r="B340" s="33"/>
      <c r="C340" s="33"/>
      <c r="D340" s="33"/>
      <c r="E340" s="33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32"/>
      <c r="B341" s="33"/>
      <c r="C341" s="33"/>
      <c r="D341" s="33"/>
      <c r="E341" s="33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32"/>
      <c r="B342" s="33"/>
      <c r="C342" s="33"/>
      <c r="D342" s="33"/>
      <c r="E342" s="33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32"/>
      <c r="B343" s="33"/>
      <c r="C343" s="33"/>
      <c r="D343" s="33"/>
      <c r="E343" s="33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32"/>
      <c r="B344" s="33"/>
      <c r="C344" s="33"/>
      <c r="D344" s="33"/>
      <c r="E344" s="33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32"/>
      <c r="B345" s="33"/>
      <c r="C345" s="33"/>
      <c r="D345" s="33"/>
      <c r="E345" s="33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32"/>
      <c r="B346" s="33"/>
      <c r="C346" s="33"/>
      <c r="D346" s="33"/>
      <c r="E346" s="33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32"/>
      <c r="B347" s="33"/>
      <c r="C347" s="33"/>
      <c r="D347" s="33"/>
      <c r="E347" s="33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32"/>
      <c r="B348" s="33"/>
      <c r="C348" s="33"/>
      <c r="D348" s="33"/>
      <c r="E348" s="33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32"/>
      <c r="B349" s="33"/>
      <c r="C349" s="33"/>
      <c r="D349" s="33"/>
      <c r="E349" s="33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32"/>
      <c r="B350" s="33"/>
      <c r="C350" s="33"/>
      <c r="D350" s="33"/>
      <c r="E350" s="33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32"/>
      <c r="B351" s="33"/>
      <c r="C351" s="33"/>
      <c r="D351" s="33"/>
      <c r="E351" s="33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32"/>
      <c r="B352" s="33"/>
      <c r="C352" s="33"/>
      <c r="D352" s="33"/>
      <c r="E352" s="33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32"/>
      <c r="B353" s="33"/>
      <c r="C353" s="33"/>
      <c r="D353" s="33"/>
      <c r="E353" s="33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32"/>
      <c r="B354" s="33"/>
      <c r="C354" s="33"/>
      <c r="D354" s="33"/>
      <c r="E354" s="33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32"/>
      <c r="B355" s="33"/>
      <c r="C355" s="33"/>
      <c r="D355" s="33"/>
      <c r="E355" s="33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32"/>
      <c r="B356" s="33"/>
      <c r="C356" s="33"/>
      <c r="D356" s="33"/>
      <c r="E356" s="33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32"/>
      <c r="B357" s="33"/>
      <c r="C357" s="33"/>
      <c r="D357" s="33"/>
      <c r="E357" s="33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32"/>
      <c r="B358" s="33"/>
      <c r="C358" s="33"/>
      <c r="D358" s="33"/>
      <c r="E358" s="33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32"/>
      <c r="B359" s="33"/>
      <c r="C359" s="33"/>
      <c r="D359" s="33"/>
      <c r="E359" s="33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32"/>
      <c r="B360" s="33"/>
      <c r="C360" s="33"/>
      <c r="D360" s="33"/>
      <c r="E360" s="33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32"/>
      <c r="B361" s="33"/>
      <c r="C361" s="33"/>
      <c r="D361" s="33"/>
      <c r="E361" s="33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32"/>
      <c r="B362" s="33"/>
      <c r="C362" s="33"/>
      <c r="D362" s="33"/>
      <c r="E362" s="33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32"/>
      <c r="B363" s="33"/>
      <c r="C363" s="33"/>
      <c r="D363" s="33"/>
      <c r="E363" s="33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32"/>
      <c r="B364" s="33"/>
      <c r="C364" s="33"/>
      <c r="D364" s="33"/>
      <c r="E364" s="33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32"/>
      <c r="B365" s="33"/>
      <c r="C365" s="33"/>
      <c r="D365" s="33"/>
      <c r="E365" s="33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32"/>
      <c r="B366" s="33"/>
      <c r="C366" s="33"/>
      <c r="D366" s="33"/>
      <c r="E366" s="33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32"/>
      <c r="B367" s="33"/>
      <c r="C367" s="33"/>
      <c r="D367" s="33"/>
      <c r="E367" s="33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32"/>
      <c r="B368" s="33"/>
      <c r="C368" s="33"/>
      <c r="D368" s="33"/>
      <c r="E368" s="33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32"/>
      <c r="B369" s="33"/>
      <c r="C369" s="33"/>
      <c r="D369" s="33"/>
      <c r="E369" s="33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32"/>
      <c r="B370" s="33"/>
      <c r="C370" s="33"/>
      <c r="D370" s="33"/>
      <c r="E370" s="33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32"/>
      <c r="B371" s="33"/>
      <c r="C371" s="33"/>
      <c r="D371" s="33"/>
      <c r="E371" s="33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32"/>
      <c r="B372" s="33"/>
      <c r="C372" s="33"/>
      <c r="D372" s="33"/>
      <c r="E372" s="33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32"/>
      <c r="B373" s="33"/>
      <c r="C373" s="33"/>
      <c r="D373" s="33"/>
      <c r="E373" s="33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32"/>
      <c r="B374" s="33"/>
      <c r="C374" s="33"/>
      <c r="D374" s="33"/>
      <c r="E374" s="33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32"/>
      <c r="B375" s="33"/>
      <c r="C375" s="33"/>
      <c r="D375" s="33"/>
      <c r="E375" s="33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32"/>
      <c r="B376" s="33"/>
      <c r="C376" s="33"/>
      <c r="D376" s="33"/>
      <c r="E376" s="33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32"/>
      <c r="B377" s="33"/>
      <c r="C377" s="33"/>
      <c r="D377" s="33"/>
      <c r="E377" s="33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32"/>
      <c r="B378" s="33"/>
      <c r="C378" s="33"/>
      <c r="D378" s="33"/>
      <c r="E378" s="33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32"/>
      <c r="B379" s="33"/>
      <c r="C379" s="33"/>
      <c r="D379" s="33"/>
      <c r="E379" s="33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32"/>
      <c r="B380" s="33"/>
      <c r="C380" s="33"/>
      <c r="D380" s="33"/>
      <c r="E380" s="33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32"/>
      <c r="B381" s="33"/>
      <c r="C381" s="33"/>
      <c r="D381" s="33"/>
      <c r="E381" s="33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32"/>
      <c r="B382" s="33"/>
      <c r="C382" s="33"/>
      <c r="D382" s="33"/>
      <c r="E382" s="33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32"/>
      <c r="B383" s="33"/>
      <c r="C383" s="33"/>
      <c r="D383" s="33"/>
      <c r="E383" s="33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32"/>
      <c r="B384" s="33"/>
      <c r="C384" s="33"/>
      <c r="D384" s="33"/>
      <c r="E384" s="33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32"/>
      <c r="B385" s="33"/>
      <c r="C385" s="33"/>
      <c r="D385" s="33"/>
      <c r="E385" s="33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32"/>
      <c r="B386" s="33"/>
      <c r="C386" s="33"/>
      <c r="D386" s="33"/>
      <c r="E386" s="33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32"/>
      <c r="B387" s="33"/>
      <c r="C387" s="33"/>
      <c r="D387" s="33"/>
      <c r="E387" s="33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32"/>
      <c r="B388" s="33"/>
      <c r="C388" s="33"/>
      <c r="D388" s="33"/>
      <c r="E388" s="33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32"/>
      <c r="B389" s="33"/>
      <c r="C389" s="33"/>
      <c r="D389" s="33"/>
      <c r="E389" s="33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32"/>
      <c r="B390" s="33"/>
      <c r="C390" s="33"/>
      <c r="D390" s="33"/>
      <c r="E390" s="33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32"/>
      <c r="B391" s="33"/>
      <c r="C391" s="33"/>
      <c r="D391" s="33"/>
      <c r="E391" s="33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32"/>
      <c r="B392" s="33"/>
      <c r="C392" s="33"/>
      <c r="D392" s="33"/>
      <c r="E392" s="33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32"/>
      <c r="B393" s="33"/>
      <c r="C393" s="33"/>
      <c r="D393" s="33"/>
      <c r="E393" s="33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32"/>
      <c r="B394" s="33"/>
      <c r="C394" s="33"/>
      <c r="D394" s="33"/>
      <c r="E394" s="33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32"/>
      <c r="B395" s="33"/>
      <c r="C395" s="33"/>
      <c r="D395" s="33"/>
      <c r="E395" s="33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32"/>
      <c r="B396" s="33"/>
      <c r="C396" s="33"/>
      <c r="D396" s="33"/>
      <c r="E396" s="33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32"/>
      <c r="B397" s="33"/>
      <c r="C397" s="33"/>
      <c r="D397" s="33"/>
      <c r="E397" s="33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32"/>
      <c r="B398" s="33"/>
      <c r="C398" s="33"/>
      <c r="D398" s="33"/>
      <c r="E398" s="33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32"/>
      <c r="B399" s="33"/>
      <c r="C399" s="33"/>
      <c r="D399" s="33"/>
      <c r="E399" s="33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32"/>
      <c r="B400" s="33"/>
      <c r="C400" s="33"/>
      <c r="D400" s="33"/>
      <c r="E400" s="33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32"/>
      <c r="B401" s="33"/>
      <c r="C401" s="33"/>
      <c r="D401" s="33"/>
      <c r="E401" s="33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32"/>
      <c r="B402" s="33"/>
      <c r="C402" s="33"/>
      <c r="D402" s="33"/>
      <c r="E402" s="33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32"/>
      <c r="B403" s="33"/>
      <c r="C403" s="33"/>
      <c r="D403" s="33"/>
      <c r="E403" s="33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32"/>
      <c r="B404" s="33"/>
      <c r="C404" s="33"/>
      <c r="D404" s="33"/>
      <c r="E404" s="33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32"/>
      <c r="B405" s="33"/>
      <c r="C405" s="33"/>
      <c r="D405" s="33"/>
      <c r="E405" s="33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32"/>
      <c r="B406" s="33"/>
      <c r="C406" s="33"/>
      <c r="D406" s="33"/>
      <c r="E406" s="33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32"/>
      <c r="B407" s="33"/>
      <c r="C407" s="33"/>
      <c r="D407" s="33"/>
      <c r="E407" s="33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32"/>
      <c r="B408" s="33"/>
      <c r="C408" s="33"/>
      <c r="D408" s="33"/>
      <c r="E408" s="33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32"/>
      <c r="B409" s="33"/>
      <c r="C409" s="33"/>
      <c r="D409" s="33"/>
      <c r="E409" s="33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32"/>
      <c r="B410" s="33"/>
      <c r="C410" s="33"/>
      <c r="D410" s="33"/>
      <c r="E410" s="33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32"/>
      <c r="B411" s="33"/>
      <c r="C411" s="33"/>
      <c r="D411" s="33"/>
      <c r="E411" s="33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32"/>
      <c r="B412" s="33"/>
      <c r="C412" s="33"/>
      <c r="D412" s="33"/>
      <c r="E412" s="33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32"/>
      <c r="B413" s="33"/>
      <c r="C413" s="33"/>
      <c r="D413" s="33"/>
      <c r="E413" s="33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32"/>
      <c r="B414" s="33"/>
      <c r="C414" s="33"/>
      <c r="D414" s="33"/>
      <c r="E414" s="33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32"/>
      <c r="B415" s="33"/>
      <c r="C415" s="33"/>
      <c r="D415" s="33"/>
      <c r="E415" s="33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32"/>
      <c r="B416" s="33"/>
      <c r="C416" s="33"/>
      <c r="D416" s="33"/>
      <c r="E416" s="33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32"/>
      <c r="B417" s="33"/>
      <c r="C417" s="33"/>
      <c r="D417" s="33"/>
      <c r="E417" s="33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32"/>
      <c r="B418" s="33"/>
      <c r="C418" s="33"/>
      <c r="D418" s="33"/>
      <c r="E418" s="33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32"/>
      <c r="B419" s="33"/>
      <c r="C419" s="33"/>
      <c r="D419" s="33"/>
      <c r="E419" s="33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32"/>
      <c r="B420" s="33"/>
      <c r="C420" s="33"/>
      <c r="D420" s="33"/>
      <c r="E420" s="33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32"/>
      <c r="B421" s="33"/>
      <c r="C421" s="33"/>
      <c r="D421" s="33"/>
      <c r="E421" s="33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32"/>
      <c r="B422" s="33"/>
      <c r="C422" s="33"/>
      <c r="D422" s="33"/>
      <c r="E422" s="33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32"/>
      <c r="B423" s="33"/>
      <c r="C423" s="33"/>
      <c r="D423" s="33"/>
      <c r="E423" s="33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32"/>
      <c r="B424" s="33"/>
      <c r="C424" s="33"/>
      <c r="D424" s="33"/>
      <c r="E424" s="33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32"/>
      <c r="B425" s="33"/>
      <c r="C425" s="33"/>
      <c r="D425" s="33"/>
      <c r="E425" s="33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32"/>
      <c r="B426" s="33"/>
      <c r="C426" s="33"/>
      <c r="D426" s="33"/>
      <c r="E426" s="33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32"/>
      <c r="B427" s="33"/>
      <c r="C427" s="33"/>
      <c r="D427" s="33"/>
      <c r="E427" s="33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32"/>
      <c r="B428" s="33"/>
      <c r="C428" s="33"/>
      <c r="D428" s="33"/>
      <c r="E428" s="33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32"/>
      <c r="B429" s="33"/>
      <c r="C429" s="33"/>
      <c r="D429" s="33"/>
      <c r="E429" s="33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32"/>
      <c r="B430" s="33"/>
      <c r="C430" s="33"/>
      <c r="D430" s="33"/>
      <c r="E430" s="33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32"/>
      <c r="B431" s="33"/>
      <c r="C431" s="33"/>
      <c r="D431" s="33"/>
      <c r="E431" s="33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32"/>
      <c r="B432" s="33"/>
      <c r="C432" s="33"/>
      <c r="D432" s="33"/>
      <c r="E432" s="33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32"/>
      <c r="B433" s="33"/>
      <c r="C433" s="33"/>
      <c r="D433" s="33"/>
      <c r="E433" s="33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32"/>
      <c r="B434" s="33"/>
      <c r="C434" s="33"/>
      <c r="D434" s="33"/>
      <c r="E434" s="33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32"/>
      <c r="B435" s="33"/>
      <c r="C435" s="33"/>
      <c r="D435" s="33"/>
      <c r="E435" s="33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32"/>
      <c r="B436" s="33"/>
      <c r="C436" s="33"/>
      <c r="D436" s="33"/>
      <c r="E436" s="33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32"/>
      <c r="B437" s="33"/>
      <c r="C437" s="33"/>
      <c r="D437" s="33"/>
      <c r="E437" s="33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32"/>
      <c r="B438" s="33"/>
      <c r="C438" s="33"/>
      <c r="D438" s="33"/>
      <c r="E438" s="33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32"/>
      <c r="B439" s="33"/>
      <c r="C439" s="33"/>
      <c r="D439" s="33"/>
      <c r="E439" s="33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32"/>
      <c r="B440" s="33"/>
      <c r="C440" s="33"/>
      <c r="D440" s="33"/>
      <c r="E440" s="33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32"/>
      <c r="B441" s="33"/>
      <c r="C441" s="33"/>
      <c r="D441" s="33"/>
      <c r="E441" s="33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32"/>
      <c r="B442" s="33"/>
      <c r="C442" s="33"/>
      <c r="D442" s="33"/>
      <c r="E442" s="33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32"/>
      <c r="B443" s="33"/>
      <c r="C443" s="33"/>
      <c r="D443" s="33"/>
      <c r="E443" s="33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32"/>
      <c r="B444" s="33"/>
      <c r="C444" s="33"/>
      <c r="D444" s="33"/>
      <c r="E444" s="33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32"/>
      <c r="B445" s="33"/>
      <c r="C445" s="33"/>
      <c r="D445" s="33"/>
      <c r="E445" s="33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32"/>
      <c r="B446" s="33"/>
      <c r="C446" s="33"/>
      <c r="D446" s="33"/>
      <c r="E446" s="33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32"/>
      <c r="B447" s="33"/>
      <c r="C447" s="33"/>
      <c r="D447" s="33"/>
      <c r="E447" s="33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32"/>
      <c r="B448" s="33"/>
      <c r="C448" s="33"/>
      <c r="D448" s="33"/>
      <c r="E448" s="33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32"/>
      <c r="B449" s="33"/>
      <c r="C449" s="33"/>
      <c r="D449" s="33"/>
      <c r="E449" s="33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32"/>
      <c r="B450" s="33"/>
      <c r="C450" s="33"/>
      <c r="D450" s="33"/>
      <c r="E450" s="33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32"/>
      <c r="B451" s="33"/>
      <c r="C451" s="33"/>
      <c r="D451" s="33"/>
      <c r="E451" s="33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32"/>
      <c r="B452" s="33"/>
      <c r="C452" s="33"/>
      <c r="D452" s="33"/>
      <c r="E452" s="33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32"/>
      <c r="B453" s="33"/>
      <c r="C453" s="33"/>
      <c r="D453" s="33"/>
      <c r="E453" s="33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32"/>
      <c r="B454" s="33"/>
      <c r="C454" s="33"/>
      <c r="D454" s="33"/>
      <c r="E454" s="33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32"/>
      <c r="B455" s="33"/>
      <c r="C455" s="33"/>
      <c r="D455" s="33"/>
      <c r="E455" s="33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32"/>
      <c r="B456" s="33"/>
      <c r="C456" s="33"/>
      <c r="D456" s="33"/>
      <c r="E456" s="33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32"/>
      <c r="B457" s="33"/>
      <c r="C457" s="33"/>
      <c r="D457" s="33"/>
      <c r="E457" s="33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32"/>
      <c r="B458" s="33"/>
      <c r="C458" s="33"/>
      <c r="D458" s="33"/>
      <c r="E458" s="33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32"/>
      <c r="B459" s="33"/>
      <c r="C459" s="33"/>
      <c r="D459" s="33"/>
      <c r="E459" s="33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32"/>
      <c r="B460" s="33"/>
      <c r="C460" s="33"/>
      <c r="D460" s="33"/>
      <c r="E460" s="33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32"/>
      <c r="B461" s="33"/>
      <c r="C461" s="33"/>
      <c r="D461" s="33"/>
      <c r="E461" s="33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32"/>
      <c r="B462" s="33"/>
      <c r="C462" s="33"/>
      <c r="D462" s="33"/>
      <c r="E462" s="33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32"/>
      <c r="B463" s="33"/>
      <c r="C463" s="33"/>
      <c r="D463" s="33"/>
      <c r="E463" s="33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32"/>
      <c r="B464" s="33"/>
      <c r="C464" s="33"/>
      <c r="D464" s="33"/>
      <c r="E464" s="33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32"/>
      <c r="B465" s="33"/>
      <c r="C465" s="33"/>
      <c r="D465" s="33"/>
      <c r="E465" s="33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32"/>
      <c r="B466" s="33"/>
      <c r="C466" s="33"/>
      <c r="D466" s="33"/>
      <c r="E466" s="33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32"/>
      <c r="B467" s="33"/>
      <c r="C467" s="33"/>
      <c r="D467" s="33"/>
      <c r="E467" s="33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32"/>
      <c r="B468" s="33"/>
      <c r="C468" s="33"/>
      <c r="D468" s="33"/>
      <c r="E468" s="33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32"/>
      <c r="B469" s="33"/>
      <c r="C469" s="33"/>
      <c r="D469" s="33"/>
      <c r="E469" s="33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32"/>
      <c r="B470" s="33"/>
      <c r="C470" s="33"/>
      <c r="D470" s="33"/>
      <c r="E470" s="33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32"/>
      <c r="B471" s="33"/>
      <c r="C471" s="33"/>
      <c r="D471" s="33"/>
      <c r="E471" s="33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32"/>
      <c r="B472" s="33"/>
      <c r="C472" s="33"/>
      <c r="D472" s="33"/>
      <c r="E472" s="33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32"/>
      <c r="B473" s="33"/>
      <c r="C473" s="33"/>
      <c r="D473" s="33"/>
      <c r="E473" s="33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32"/>
      <c r="B474" s="33"/>
      <c r="C474" s="33"/>
      <c r="D474" s="33"/>
      <c r="E474" s="33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32"/>
      <c r="B475" s="33"/>
      <c r="C475" s="33"/>
      <c r="D475" s="33"/>
      <c r="E475" s="33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32"/>
      <c r="B476" s="33"/>
      <c r="C476" s="33"/>
      <c r="D476" s="33"/>
      <c r="E476" s="33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32"/>
      <c r="B477" s="33"/>
      <c r="C477" s="33"/>
      <c r="D477" s="33"/>
      <c r="E477" s="33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32"/>
      <c r="B478" s="33"/>
      <c r="C478" s="33"/>
      <c r="D478" s="33"/>
      <c r="E478" s="33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32"/>
      <c r="B479" s="33"/>
      <c r="C479" s="33"/>
      <c r="D479" s="33"/>
      <c r="E479" s="33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32"/>
      <c r="B480" s="33"/>
      <c r="C480" s="33"/>
      <c r="D480" s="33"/>
      <c r="E480" s="33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32"/>
      <c r="B481" s="33"/>
      <c r="C481" s="33"/>
      <c r="D481" s="33"/>
      <c r="E481" s="33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32"/>
      <c r="B482" s="33"/>
      <c r="C482" s="33"/>
      <c r="D482" s="33"/>
      <c r="E482" s="33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32"/>
      <c r="B483" s="33"/>
      <c r="C483" s="33"/>
      <c r="D483" s="33"/>
      <c r="E483" s="33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32"/>
      <c r="B484" s="33"/>
      <c r="C484" s="33"/>
      <c r="D484" s="33"/>
      <c r="E484" s="33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32"/>
      <c r="B485" s="33"/>
      <c r="C485" s="33"/>
      <c r="D485" s="33"/>
      <c r="E485" s="33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32"/>
      <c r="B486" s="33"/>
      <c r="C486" s="33"/>
      <c r="D486" s="33"/>
      <c r="E486" s="33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32"/>
      <c r="B487" s="33"/>
      <c r="C487" s="33"/>
      <c r="D487" s="33"/>
      <c r="E487" s="33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32"/>
      <c r="B488" s="33"/>
      <c r="C488" s="33"/>
      <c r="D488" s="33"/>
      <c r="E488" s="33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32"/>
      <c r="B489" s="33"/>
      <c r="C489" s="33"/>
      <c r="D489" s="33"/>
      <c r="E489" s="33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32"/>
      <c r="B490" s="33"/>
      <c r="C490" s="33"/>
      <c r="D490" s="33"/>
      <c r="E490" s="33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32"/>
      <c r="B491" s="33"/>
      <c r="C491" s="33"/>
      <c r="D491" s="33"/>
      <c r="E491" s="33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32"/>
      <c r="B492" s="33"/>
      <c r="C492" s="33"/>
      <c r="D492" s="33"/>
      <c r="E492" s="33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32"/>
      <c r="B493" s="33"/>
      <c r="C493" s="33"/>
      <c r="D493" s="33"/>
      <c r="E493" s="33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32"/>
      <c r="B494" s="33"/>
      <c r="C494" s="33"/>
      <c r="D494" s="33"/>
      <c r="E494" s="33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32"/>
      <c r="B495" s="33"/>
      <c r="C495" s="33"/>
      <c r="D495" s="33"/>
      <c r="E495" s="33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32"/>
      <c r="B496" s="33"/>
      <c r="C496" s="33"/>
      <c r="D496" s="33"/>
      <c r="E496" s="33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32"/>
      <c r="B497" s="33"/>
      <c r="C497" s="33"/>
      <c r="D497" s="33"/>
      <c r="E497" s="33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32"/>
      <c r="B498" s="33"/>
      <c r="C498" s="33"/>
      <c r="D498" s="33"/>
      <c r="E498" s="33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32"/>
      <c r="B499" s="33"/>
      <c r="C499" s="33"/>
      <c r="D499" s="33"/>
      <c r="E499" s="33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32"/>
      <c r="B500" s="33"/>
      <c r="C500" s="33"/>
      <c r="D500" s="33"/>
      <c r="E500" s="33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32"/>
      <c r="B501" s="33"/>
      <c r="C501" s="33"/>
      <c r="D501" s="33"/>
      <c r="E501" s="33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32"/>
      <c r="B502" s="33"/>
      <c r="C502" s="33"/>
      <c r="D502" s="33"/>
      <c r="E502" s="33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32"/>
      <c r="B503" s="33"/>
      <c r="C503" s="33"/>
      <c r="D503" s="33"/>
      <c r="E503" s="33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32"/>
      <c r="B504" s="33"/>
      <c r="C504" s="33"/>
      <c r="D504" s="33"/>
      <c r="E504" s="33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32"/>
      <c r="B505" s="33"/>
      <c r="C505" s="33"/>
      <c r="D505" s="33"/>
      <c r="E505" s="33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32"/>
      <c r="B506" s="33"/>
      <c r="C506" s="33"/>
      <c r="D506" s="33"/>
      <c r="E506" s="33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32"/>
      <c r="B507" s="33"/>
      <c r="C507" s="33"/>
      <c r="D507" s="33"/>
      <c r="E507" s="33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32"/>
      <c r="B508" s="33"/>
      <c r="C508" s="33"/>
      <c r="D508" s="33"/>
      <c r="E508" s="33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32"/>
      <c r="B509" s="33"/>
      <c r="C509" s="33"/>
      <c r="D509" s="33"/>
      <c r="E509" s="33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32"/>
      <c r="B510" s="33"/>
      <c r="C510" s="33"/>
      <c r="D510" s="33"/>
      <c r="E510" s="33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32"/>
      <c r="B511" s="33"/>
      <c r="C511" s="33"/>
      <c r="D511" s="33"/>
      <c r="E511" s="33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32"/>
      <c r="B512" s="33"/>
      <c r="C512" s="33"/>
      <c r="D512" s="33"/>
      <c r="E512" s="33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32"/>
      <c r="B513" s="33"/>
      <c r="C513" s="33"/>
      <c r="D513" s="33"/>
      <c r="E513" s="33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32"/>
      <c r="B514" s="33"/>
      <c r="C514" s="33"/>
      <c r="D514" s="33"/>
      <c r="E514" s="33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32"/>
      <c r="B515" s="33"/>
      <c r="C515" s="33"/>
      <c r="D515" s="33"/>
      <c r="E515" s="33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32"/>
      <c r="B516" s="33"/>
      <c r="C516" s="33"/>
      <c r="D516" s="33"/>
      <c r="E516" s="33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32"/>
      <c r="B517" s="33"/>
      <c r="C517" s="33"/>
      <c r="D517" s="33"/>
      <c r="E517" s="33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32"/>
      <c r="B518" s="33"/>
      <c r="C518" s="33"/>
      <c r="D518" s="33"/>
      <c r="E518" s="33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32"/>
      <c r="B519" s="33"/>
      <c r="C519" s="33"/>
      <c r="D519" s="33"/>
      <c r="E519" s="33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32"/>
      <c r="B520" s="33"/>
      <c r="C520" s="33"/>
      <c r="D520" s="33"/>
      <c r="E520" s="33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32"/>
      <c r="B521" s="33"/>
      <c r="C521" s="33"/>
      <c r="D521" s="33"/>
      <c r="E521" s="33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32"/>
      <c r="B522" s="33"/>
      <c r="C522" s="33"/>
      <c r="D522" s="33"/>
      <c r="E522" s="33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32"/>
      <c r="B523" s="33"/>
      <c r="C523" s="33"/>
      <c r="D523" s="33"/>
      <c r="E523" s="33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32"/>
      <c r="B524" s="33"/>
      <c r="C524" s="33"/>
      <c r="D524" s="33"/>
      <c r="E524" s="33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32"/>
      <c r="B525" s="33"/>
      <c r="C525" s="33"/>
      <c r="D525" s="33"/>
      <c r="E525" s="33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32"/>
      <c r="B526" s="33"/>
      <c r="C526" s="33"/>
      <c r="D526" s="33"/>
      <c r="E526" s="33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32"/>
      <c r="B527" s="33"/>
      <c r="C527" s="33"/>
      <c r="D527" s="33"/>
      <c r="E527" s="33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32"/>
      <c r="B528" s="33"/>
      <c r="C528" s="33"/>
      <c r="D528" s="33"/>
      <c r="E528" s="33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32"/>
      <c r="B529" s="33"/>
      <c r="C529" s="33"/>
      <c r="D529" s="33"/>
      <c r="E529" s="33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32"/>
      <c r="B530" s="33"/>
      <c r="C530" s="33"/>
      <c r="D530" s="33"/>
      <c r="E530" s="33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32"/>
      <c r="B531" s="33"/>
      <c r="C531" s="33"/>
      <c r="D531" s="33"/>
      <c r="E531" s="33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32"/>
      <c r="B532" s="33"/>
      <c r="C532" s="33"/>
      <c r="D532" s="33"/>
      <c r="E532" s="33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32"/>
      <c r="B533" s="33"/>
      <c r="C533" s="33"/>
      <c r="D533" s="33"/>
      <c r="E533" s="33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32"/>
      <c r="B534" s="33"/>
      <c r="C534" s="33"/>
      <c r="D534" s="33"/>
      <c r="E534" s="33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32"/>
      <c r="B535" s="33"/>
      <c r="C535" s="33"/>
      <c r="D535" s="33"/>
      <c r="E535" s="33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32"/>
      <c r="B536" s="33"/>
      <c r="C536" s="33"/>
      <c r="D536" s="33"/>
      <c r="E536" s="33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32"/>
      <c r="B537" s="33"/>
      <c r="C537" s="33"/>
      <c r="D537" s="33"/>
      <c r="E537" s="33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32"/>
      <c r="B538" s="33"/>
      <c r="C538" s="33"/>
      <c r="D538" s="33"/>
      <c r="E538" s="33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32"/>
      <c r="B539" s="33"/>
      <c r="C539" s="33"/>
      <c r="D539" s="33"/>
      <c r="E539" s="33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32"/>
      <c r="B540" s="33"/>
      <c r="C540" s="33"/>
      <c r="D540" s="33"/>
      <c r="E540" s="33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32"/>
      <c r="B541" s="33"/>
      <c r="C541" s="33"/>
      <c r="D541" s="33"/>
      <c r="E541" s="33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32"/>
      <c r="B542" s="33"/>
      <c r="C542" s="33"/>
      <c r="D542" s="33"/>
      <c r="E542" s="33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32"/>
      <c r="B543" s="33"/>
      <c r="C543" s="33"/>
      <c r="D543" s="33"/>
      <c r="E543" s="33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32"/>
      <c r="B544" s="33"/>
      <c r="C544" s="33"/>
      <c r="D544" s="33"/>
      <c r="E544" s="33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32"/>
      <c r="B545" s="33"/>
      <c r="C545" s="33"/>
      <c r="D545" s="33"/>
      <c r="E545" s="33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32"/>
      <c r="B546" s="33"/>
      <c r="C546" s="33"/>
      <c r="D546" s="33"/>
      <c r="E546" s="33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32"/>
      <c r="B547" s="33"/>
      <c r="C547" s="33"/>
      <c r="D547" s="33"/>
      <c r="E547" s="33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32"/>
      <c r="B548" s="33"/>
      <c r="C548" s="33"/>
      <c r="D548" s="33"/>
      <c r="E548" s="33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32"/>
      <c r="B549" s="33"/>
      <c r="C549" s="33"/>
      <c r="D549" s="33"/>
      <c r="E549" s="33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32"/>
      <c r="B550" s="33"/>
      <c r="C550" s="33"/>
      <c r="D550" s="33"/>
      <c r="E550" s="33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32"/>
      <c r="B551" s="33"/>
      <c r="C551" s="33"/>
      <c r="D551" s="33"/>
      <c r="E551" s="33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32"/>
      <c r="B552" s="33"/>
      <c r="C552" s="33"/>
      <c r="D552" s="33"/>
      <c r="E552" s="33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32"/>
      <c r="B553" s="33"/>
      <c r="C553" s="33"/>
      <c r="D553" s="33"/>
      <c r="E553" s="33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32"/>
      <c r="B554" s="33"/>
      <c r="C554" s="33"/>
      <c r="D554" s="33"/>
      <c r="E554" s="33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32"/>
      <c r="B555" s="33"/>
      <c r="C555" s="33"/>
      <c r="D555" s="33"/>
      <c r="E555" s="33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32"/>
      <c r="B556" s="33"/>
      <c r="C556" s="33"/>
      <c r="D556" s="33"/>
      <c r="E556" s="33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32"/>
      <c r="B557" s="33"/>
      <c r="C557" s="33"/>
      <c r="D557" s="33"/>
      <c r="E557" s="33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32"/>
      <c r="B558" s="33"/>
      <c r="C558" s="33"/>
      <c r="D558" s="33"/>
      <c r="E558" s="33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32"/>
      <c r="B559" s="33"/>
      <c r="C559" s="33"/>
      <c r="D559" s="33"/>
      <c r="E559" s="33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32"/>
      <c r="B560" s="33"/>
      <c r="C560" s="33"/>
      <c r="D560" s="33"/>
      <c r="E560" s="33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32"/>
      <c r="B561" s="33"/>
      <c r="C561" s="33"/>
      <c r="D561" s="33"/>
      <c r="E561" s="33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32"/>
      <c r="B562" s="33"/>
      <c r="C562" s="33"/>
      <c r="D562" s="33"/>
      <c r="E562" s="33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32"/>
      <c r="B563" s="33"/>
      <c r="C563" s="33"/>
      <c r="D563" s="33"/>
      <c r="E563" s="33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32"/>
      <c r="B564" s="33"/>
      <c r="C564" s="33"/>
      <c r="D564" s="33"/>
      <c r="E564" s="33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32"/>
      <c r="B565" s="33"/>
      <c r="C565" s="33"/>
      <c r="D565" s="33"/>
      <c r="E565" s="33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32"/>
      <c r="B566" s="33"/>
      <c r="C566" s="33"/>
      <c r="D566" s="33"/>
      <c r="E566" s="33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32"/>
      <c r="B567" s="33"/>
      <c r="C567" s="33"/>
      <c r="D567" s="33"/>
      <c r="E567" s="33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32"/>
      <c r="B568" s="33"/>
      <c r="C568" s="33"/>
      <c r="D568" s="33"/>
      <c r="E568" s="33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32"/>
      <c r="B569" s="33"/>
      <c r="C569" s="33"/>
      <c r="D569" s="33"/>
      <c r="E569" s="33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32"/>
      <c r="B570" s="33"/>
      <c r="C570" s="33"/>
      <c r="D570" s="33"/>
      <c r="E570" s="33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32"/>
      <c r="B571" s="33"/>
      <c r="C571" s="33"/>
      <c r="D571" s="33"/>
      <c r="E571" s="33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32"/>
      <c r="B572" s="33"/>
      <c r="C572" s="33"/>
      <c r="D572" s="33"/>
      <c r="E572" s="33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32"/>
      <c r="B573" s="33"/>
      <c r="C573" s="33"/>
      <c r="D573" s="33"/>
      <c r="E573" s="33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32"/>
      <c r="B574" s="33"/>
      <c r="C574" s="33"/>
      <c r="D574" s="33"/>
      <c r="E574" s="33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32"/>
      <c r="B575" s="33"/>
      <c r="C575" s="33"/>
      <c r="D575" s="33"/>
      <c r="E575" s="33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32"/>
      <c r="B576" s="33"/>
      <c r="C576" s="33"/>
      <c r="D576" s="33"/>
      <c r="E576" s="33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32"/>
      <c r="B577" s="33"/>
      <c r="C577" s="33"/>
      <c r="D577" s="33"/>
      <c r="E577" s="33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32"/>
      <c r="B578" s="33"/>
      <c r="C578" s="33"/>
      <c r="D578" s="33"/>
      <c r="E578" s="33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32"/>
      <c r="B579" s="33"/>
      <c r="C579" s="33"/>
      <c r="D579" s="33"/>
      <c r="E579" s="33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32"/>
      <c r="B580" s="33"/>
      <c r="C580" s="33"/>
      <c r="D580" s="33"/>
      <c r="E580" s="33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32"/>
      <c r="B581" s="33"/>
      <c r="C581" s="33"/>
      <c r="D581" s="33"/>
      <c r="E581" s="33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32"/>
      <c r="B582" s="33"/>
      <c r="C582" s="33"/>
      <c r="D582" s="33"/>
      <c r="E582" s="33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32"/>
      <c r="B583" s="33"/>
      <c r="C583" s="33"/>
      <c r="D583" s="33"/>
      <c r="E583" s="33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32"/>
      <c r="B584" s="33"/>
      <c r="C584" s="33"/>
      <c r="D584" s="33"/>
      <c r="E584" s="33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32"/>
      <c r="B585" s="33"/>
      <c r="C585" s="33"/>
      <c r="D585" s="33"/>
      <c r="E585" s="33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32"/>
      <c r="B586" s="33"/>
      <c r="C586" s="33"/>
      <c r="D586" s="33"/>
      <c r="E586" s="33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32"/>
      <c r="B587" s="33"/>
      <c r="C587" s="33"/>
      <c r="D587" s="33"/>
      <c r="E587" s="33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32"/>
      <c r="B588" s="33"/>
      <c r="C588" s="33"/>
      <c r="D588" s="33"/>
      <c r="E588" s="33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32"/>
      <c r="B589" s="33"/>
      <c r="C589" s="33"/>
      <c r="D589" s="33"/>
      <c r="E589" s="33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32"/>
      <c r="B590" s="33"/>
      <c r="C590" s="33"/>
      <c r="D590" s="33"/>
      <c r="E590" s="33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32"/>
      <c r="B591" s="33"/>
      <c r="C591" s="33"/>
      <c r="D591" s="33"/>
      <c r="E591" s="33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32"/>
      <c r="B592" s="33"/>
      <c r="C592" s="33"/>
      <c r="D592" s="33"/>
      <c r="E592" s="33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32"/>
      <c r="B593" s="33"/>
      <c r="C593" s="33"/>
      <c r="D593" s="33"/>
      <c r="E593" s="33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32"/>
      <c r="B594" s="33"/>
      <c r="C594" s="33"/>
      <c r="D594" s="33"/>
      <c r="E594" s="33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32"/>
      <c r="B595" s="33"/>
      <c r="C595" s="33"/>
      <c r="D595" s="33"/>
      <c r="E595" s="33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32"/>
      <c r="B596" s="33"/>
      <c r="C596" s="33"/>
      <c r="D596" s="33"/>
      <c r="E596" s="33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32"/>
      <c r="B597" s="33"/>
      <c r="C597" s="33"/>
      <c r="D597" s="33"/>
      <c r="E597" s="33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32"/>
      <c r="B598" s="33"/>
      <c r="C598" s="33"/>
      <c r="D598" s="33"/>
      <c r="E598" s="33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32"/>
      <c r="B599" s="33"/>
      <c r="C599" s="33"/>
      <c r="D599" s="33"/>
      <c r="E599" s="33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32"/>
      <c r="B600" s="33"/>
      <c r="C600" s="33"/>
      <c r="D600" s="33"/>
      <c r="E600" s="33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32"/>
      <c r="B601" s="33"/>
      <c r="C601" s="33"/>
      <c r="D601" s="33"/>
      <c r="E601" s="33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32"/>
      <c r="B602" s="33"/>
      <c r="C602" s="33"/>
      <c r="D602" s="33"/>
      <c r="E602" s="33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32"/>
      <c r="B603" s="33"/>
      <c r="C603" s="33"/>
      <c r="D603" s="33"/>
      <c r="E603" s="33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32"/>
      <c r="B604" s="33"/>
      <c r="C604" s="33"/>
      <c r="D604" s="33"/>
      <c r="E604" s="33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32"/>
      <c r="B605" s="33"/>
      <c r="C605" s="33"/>
      <c r="D605" s="33"/>
      <c r="E605" s="33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32"/>
      <c r="B606" s="33"/>
      <c r="C606" s="33"/>
      <c r="D606" s="33"/>
      <c r="E606" s="33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32"/>
      <c r="B607" s="33"/>
      <c r="C607" s="33"/>
      <c r="D607" s="33"/>
      <c r="E607" s="33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32"/>
      <c r="B608" s="33"/>
      <c r="C608" s="33"/>
      <c r="D608" s="33"/>
      <c r="E608" s="33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32"/>
      <c r="B609" s="33"/>
      <c r="C609" s="33"/>
      <c r="D609" s="33"/>
      <c r="E609" s="33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32"/>
      <c r="B610" s="33"/>
      <c r="C610" s="33"/>
      <c r="D610" s="33"/>
      <c r="E610" s="33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32"/>
      <c r="B611" s="33"/>
      <c r="C611" s="33"/>
      <c r="D611" s="33"/>
      <c r="E611" s="33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32"/>
      <c r="B612" s="33"/>
      <c r="C612" s="33"/>
      <c r="D612" s="33"/>
      <c r="E612" s="33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32"/>
      <c r="B613" s="33"/>
      <c r="C613" s="33"/>
      <c r="D613" s="33"/>
      <c r="E613" s="33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32"/>
      <c r="B614" s="33"/>
      <c r="C614" s="33"/>
      <c r="D614" s="33"/>
      <c r="E614" s="33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32"/>
      <c r="B615" s="33"/>
      <c r="C615" s="33"/>
      <c r="D615" s="33"/>
      <c r="E615" s="33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32"/>
      <c r="B616" s="33"/>
      <c r="C616" s="33"/>
      <c r="D616" s="33"/>
      <c r="E616" s="33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32"/>
      <c r="B617" s="33"/>
      <c r="C617" s="33"/>
      <c r="D617" s="33"/>
      <c r="E617" s="33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32"/>
      <c r="B618" s="33"/>
      <c r="C618" s="33"/>
      <c r="D618" s="33"/>
      <c r="E618" s="33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32"/>
      <c r="B619" s="33"/>
      <c r="C619" s="33"/>
      <c r="D619" s="33"/>
      <c r="E619" s="33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32"/>
      <c r="B620" s="33"/>
      <c r="C620" s="33"/>
      <c r="D620" s="33"/>
      <c r="E620" s="33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32"/>
      <c r="B621" s="33"/>
      <c r="C621" s="33"/>
      <c r="D621" s="33"/>
      <c r="E621" s="33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32"/>
      <c r="B622" s="33"/>
      <c r="C622" s="33"/>
      <c r="D622" s="33"/>
      <c r="E622" s="33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32"/>
      <c r="B623" s="33"/>
      <c r="C623" s="33"/>
      <c r="D623" s="33"/>
      <c r="E623" s="33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32"/>
      <c r="B624" s="33"/>
      <c r="C624" s="33"/>
      <c r="D624" s="33"/>
      <c r="E624" s="33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32"/>
      <c r="B625" s="33"/>
      <c r="C625" s="33"/>
      <c r="D625" s="33"/>
      <c r="E625" s="33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32"/>
      <c r="B626" s="33"/>
      <c r="C626" s="33"/>
      <c r="D626" s="33"/>
      <c r="E626" s="33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32"/>
      <c r="B627" s="33"/>
      <c r="C627" s="33"/>
      <c r="D627" s="33"/>
      <c r="E627" s="33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32"/>
      <c r="B628" s="33"/>
      <c r="C628" s="33"/>
      <c r="D628" s="33"/>
      <c r="E628" s="33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32"/>
      <c r="B629" s="33"/>
      <c r="C629" s="33"/>
      <c r="D629" s="33"/>
      <c r="E629" s="33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32"/>
      <c r="B630" s="33"/>
      <c r="C630" s="33"/>
      <c r="D630" s="33"/>
      <c r="E630" s="33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32"/>
      <c r="B631" s="33"/>
      <c r="C631" s="33"/>
      <c r="D631" s="33"/>
      <c r="E631" s="33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32"/>
      <c r="B632" s="33"/>
      <c r="C632" s="33"/>
      <c r="D632" s="33"/>
      <c r="E632" s="33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32"/>
      <c r="B633" s="33"/>
      <c r="C633" s="33"/>
      <c r="D633" s="33"/>
      <c r="E633" s="33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32"/>
      <c r="B634" s="33"/>
      <c r="C634" s="33"/>
      <c r="D634" s="33"/>
      <c r="E634" s="33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32"/>
      <c r="B635" s="33"/>
      <c r="C635" s="33"/>
      <c r="D635" s="33"/>
      <c r="E635" s="33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32"/>
      <c r="B636" s="33"/>
      <c r="C636" s="33"/>
      <c r="D636" s="33"/>
      <c r="E636" s="33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32"/>
      <c r="B637" s="33"/>
      <c r="C637" s="33"/>
      <c r="D637" s="33"/>
      <c r="E637" s="33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32"/>
      <c r="B638" s="33"/>
      <c r="C638" s="33"/>
      <c r="D638" s="33"/>
      <c r="E638" s="33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32"/>
      <c r="B639" s="33"/>
      <c r="C639" s="33"/>
      <c r="D639" s="33"/>
      <c r="E639" s="33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32"/>
      <c r="B640" s="33"/>
      <c r="C640" s="33"/>
      <c r="D640" s="33"/>
      <c r="E640" s="33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32"/>
      <c r="B641" s="33"/>
      <c r="C641" s="33"/>
      <c r="D641" s="33"/>
      <c r="E641" s="33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32"/>
      <c r="B642" s="33"/>
      <c r="C642" s="33"/>
      <c r="D642" s="33"/>
      <c r="E642" s="33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32"/>
      <c r="B643" s="33"/>
      <c r="C643" s="33"/>
      <c r="D643" s="33"/>
      <c r="E643" s="33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32"/>
      <c r="B644" s="33"/>
      <c r="C644" s="33"/>
      <c r="D644" s="33"/>
      <c r="E644" s="33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32"/>
      <c r="B645" s="33"/>
      <c r="C645" s="33"/>
      <c r="D645" s="33"/>
      <c r="E645" s="33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32"/>
      <c r="B646" s="33"/>
      <c r="C646" s="33"/>
      <c r="D646" s="33"/>
      <c r="E646" s="33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32"/>
      <c r="B647" s="33"/>
      <c r="C647" s="33"/>
      <c r="D647" s="33"/>
      <c r="E647" s="33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32"/>
      <c r="B648" s="33"/>
      <c r="C648" s="33"/>
      <c r="D648" s="33"/>
      <c r="E648" s="33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32"/>
      <c r="B649" s="33"/>
      <c r="C649" s="33"/>
      <c r="D649" s="33"/>
      <c r="E649" s="33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32"/>
      <c r="B650" s="33"/>
      <c r="C650" s="33"/>
      <c r="D650" s="33"/>
      <c r="E650" s="33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32"/>
      <c r="B651" s="33"/>
      <c r="C651" s="33"/>
      <c r="D651" s="33"/>
      <c r="E651" s="33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32"/>
      <c r="B652" s="33"/>
      <c r="C652" s="33"/>
      <c r="D652" s="33"/>
      <c r="E652" s="33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32"/>
      <c r="B653" s="33"/>
      <c r="C653" s="33"/>
      <c r="D653" s="33"/>
      <c r="E653" s="33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32"/>
      <c r="B654" s="33"/>
      <c r="C654" s="33"/>
      <c r="D654" s="33"/>
      <c r="E654" s="33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32"/>
      <c r="B655" s="33"/>
      <c r="C655" s="33"/>
      <c r="D655" s="33"/>
      <c r="E655" s="33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32"/>
      <c r="B656" s="33"/>
      <c r="C656" s="33"/>
      <c r="D656" s="33"/>
      <c r="E656" s="33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32"/>
      <c r="B657" s="33"/>
      <c r="C657" s="33"/>
      <c r="D657" s="33"/>
      <c r="E657" s="33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32"/>
      <c r="B658" s="33"/>
      <c r="C658" s="33"/>
      <c r="D658" s="33"/>
      <c r="E658" s="33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32"/>
      <c r="B659" s="33"/>
      <c r="C659" s="33"/>
      <c r="D659" s="33"/>
      <c r="E659" s="33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32"/>
      <c r="B660" s="33"/>
      <c r="C660" s="33"/>
      <c r="D660" s="33"/>
      <c r="E660" s="33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32"/>
      <c r="B661" s="33"/>
      <c r="C661" s="33"/>
      <c r="D661" s="33"/>
      <c r="E661" s="33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32"/>
      <c r="B662" s="33"/>
      <c r="C662" s="33"/>
      <c r="D662" s="33"/>
      <c r="E662" s="33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32"/>
      <c r="B663" s="33"/>
      <c r="C663" s="33"/>
      <c r="D663" s="33"/>
      <c r="E663" s="33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32"/>
      <c r="B664" s="33"/>
      <c r="C664" s="33"/>
      <c r="D664" s="33"/>
      <c r="E664" s="33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32"/>
      <c r="B665" s="33"/>
      <c r="C665" s="33"/>
      <c r="D665" s="33"/>
      <c r="E665" s="33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32"/>
      <c r="B666" s="33"/>
      <c r="C666" s="33"/>
      <c r="D666" s="33"/>
      <c r="E666" s="33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32"/>
      <c r="B667" s="33"/>
      <c r="C667" s="33"/>
      <c r="D667" s="33"/>
      <c r="E667" s="33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32"/>
      <c r="B668" s="33"/>
      <c r="C668" s="33"/>
      <c r="D668" s="33"/>
      <c r="E668" s="33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32"/>
      <c r="B669" s="33"/>
      <c r="C669" s="33"/>
      <c r="D669" s="33"/>
      <c r="E669" s="33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32"/>
      <c r="B670" s="33"/>
      <c r="C670" s="33"/>
      <c r="D670" s="33"/>
      <c r="E670" s="33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32"/>
      <c r="B671" s="33"/>
      <c r="C671" s="33"/>
      <c r="D671" s="33"/>
      <c r="E671" s="33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32"/>
      <c r="B672" s="33"/>
      <c r="C672" s="33"/>
      <c r="D672" s="33"/>
      <c r="E672" s="33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32"/>
      <c r="B673" s="33"/>
      <c r="C673" s="33"/>
      <c r="D673" s="33"/>
      <c r="E673" s="33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32"/>
      <c r="B674" s="33"/>
      <c r="C674" s="33"/>
      <c r="D674" s="33"/>
      <c r="E674" s="33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32"/>
      <c r="B675" s="33"/>
      <c r="C675" s="33"/>
      <c r="D675" s="33"/>
      <c r="E675" s="33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32"/>
      <c r="B676" s="33"/>
      <c r="C676" s="33"/>
      <c r="D676" s="33"/>
      <c r="E676" s="33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32"/>
      <c r="B677" s="33"/>
      <c r="C677" s="33"/>
      <c r="D677" s="33"/>
      <c r="E677" s="33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32"/>
      <c r="B678" s="33"/>
      <c r="C678" s="33"/>
      <c r="D678" s="33"/>
      <c r="E678" s="33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32"/>
      <c r="B679" s="33"/>
      <c r="C679" s="33"/>
      <c r="D679" s="33"/>
      <c r="E679" s="33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32"/>
      <c r="B680" s="33"/>
      <c r="C680" s="33"/>
      <c r="D680" s="33"/>
      <c r="E680" s="33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32"/>
      <c r="B681" s="33"/>
      <c r="C681" s="33"/>
      <c r="D681" s="33"/>
      <c r="E681" s="33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32"/>
      <c r="B682" s="33"/>
      <c r="C682" s="33"/>
      <c r="D682" s="33"/>
      <c r="E682" s="33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32"/>
      <c r="B683" s="33"/>
      <c r="C683" s="33"/>
      <c r="D683" s="33"/>
      <c r="E683" s="33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32"/>
      <c r="B684" s="33"/>
      <c r="C684" s="33"/>
      <c r="D684" s="33"/>
      <c r="E684" s="33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32"/>
      <c r="B685" s="33"/>
      <c r="C685" s="33"/>
      <c r="D685" s="33"/>
      <c r="E685" s="33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32"/>
      <c r="B686" s="33"/>
      <c r="C686" s="33"/>
      <c r="D686" s="33"/>
      <c r="E686" s="33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32"/>
      <c r="B687" s="33"/>
      <c r="C687" s="33"/>
      <c r="D687" s="33"/>
      <c r="E687" s="33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32"/>
      <c r="B688" s="33"/>
      <c r="C688" s="33"/>
      <c r="D688" s="33"/>
      <c r="E688" s="33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32"/>
      <c r="B689" s="33"/>
      <c r="C689" s="33"/>
      <c r="D689" s="33"/>
      <c r="E689" s="33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32"/>
      <c r="B690" s="33"/>
      <c r="C690" s="33"/>
      <c r="D690" s="33"/>
      <c r="E690" s="33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32"/>
      <c r="B691" s="33"/>
      <c r="C691" s="33"/>
      <c r="D691" s="33"/>
      <c r="E691" s="33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32"/>
      <c r="B692" s="33"/>
      <c r="C692" s="33"/>
      <c r="D692" s="33"/>
      <c r="E692" s="33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32"/>
      <c r="B693" s="33"/>
      <c r="C693" s="33"/>
      <c r="D693" s="33"/>
      <c r="E693" s="33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32"/>
      <c r="B694" s="33"/>
      <c r="C694" s="33"/>
      <c r="D694" s="33"/>
      <c r="E694" s="33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32"/>
      <c r="B695" s="33"/>
      <c r="C695" s="33"/>
      <c r="D695" s="33"/>
      <c r="E695" s="33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32"/>
      <c r="B696" s="33"/>
      <c r="C696" s="33"/>
      <c r="D696" s="33"/>
      <c r="E696" s="33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32"/>
      <c r="B697" s="33"/>
      <c r="C697" s="33"/>
      <c r="D697" s="33"/>
      <c r="E697" s="33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32"/>
      <c r="B698" s="33"/>
      <c r="C698" s="33"/>
      <c r="D698" s="33"/>
      <c r="E698" s="33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32"/>
      <c r="B699" s="33"/>
      <c r="C699" s="33"/>
      <c r="D699" s="33"/>
      <c r="E699" s="33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32"/>
      <c r="B700" s="33"/>
      <c r="C700" s="33"/>
      <c r="D700" s="33"/>
      <c r="E700" s="33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32"/>
      <c r="B701" s="33"/>
      <c r="C701" s="33"/>
      <c r="D701" s="33"/>
      <c r="E701" s="33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32"/>
      <c r="B702" s="33"/>
      <c r="C702" s="33"/>
      <c r="D702" s="33"/>
      <c r="E702" s="33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32"/>
      <c r="B703" s="33"/>
      <c r="C703" s="33"/>
      <c r="D703" s="33"/>
      <c r="E703" s="33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32"/>
      <c r="B704" s="33"/>
      <c r="C704" s="33"/>
      <c r="D704" s="33"/>
      <c r="E704" s="33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32"/>
      <c r="B705" s="33"/>
      <c r="C705" s="33"/>
      <c r="D705" s="33"/>
      <c r="E705" s="33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32"/>
      <c r="B706" s="33"/>
      <c r="C706" s="33"/>
      <c r="D706" s="33"/>
      <c r="E706" s="33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32"/>
      <c r="B707" s="33"/>
      <c r="C707" s="33"/>
      <c r="D707" s="33"/>
      <c r="E707" s="33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32"/>
      <c r="B708" s="33"/>
      <c r="C708" s="33"/>
      <c r="D708" s="33"/>
      <c r="E708" s="33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32"/>
      <c r="B709" s="33"/>
      <c r="C709" s="33"/>
      <c r="D709" s="33"/>
      <c r="E709" s="33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32"/>
      <c r="B710" s="33"/>
      <c r="C710" s="33"/>
      <c r="D710" s="33"/>
      <c r="E710" s="33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32"/>
      <c r="B711" s="33"/>
      <c r="C711" s="33"/>
      <c r="D711" s="33"/>
      <c r="E711" s="33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32"/>
      <c r="B712" s="33"/>
      <c r="C712" s="33"/>
      <c r="D712" s="33"/>
      <c r="E712" s="33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32"/>
      <c r="B713" s="33"/>
      <c r="C713" s="33"/>
      <c r="D713" s="33"/>
      <c r="E713" s="33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32"/>
      <c r="B714" s="33"/>
      <c r="C714" s="33"/>
      <c r="D714" s="33"/>
      <c r="E714" s="33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32"/>
      <c r="B715" s="33"/>
      <c r="C715" s="33"/>
      <c r="D715" s="33"/>
      <c r="E715" s="33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32"/>
      <c r="B716" s="33"/>
      <c r="C716" s="33"/>
      <c r="D716" s="33"/>
      <c r="E716" s="33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32"/>
      <c r="B717" s="33"/>
      <c r="C717" s="33"/>
      <c r="D717" s="33"/>
      <c r="E717" s="33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32"/>
      <c r="B718" s="33"/>
      <c r="C718" s="33"/>
      <c r="D718" s="33"/>
      <c r="E718" s="33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32"/>
      <c r="B719" s="33"/>
      <c r="C719" s="33"/>
      <c r="D719" s="33"/>
      <c r="E719" s="33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32"/>
      <c r="B720" s="33"/>
      <c r="C720" s="33"/>
      <c r="D720" s="33"/>
      <c r="E720" s="33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32"/>
      <c r="B721" s="33"/>
      <c r="C721" s="33"/>
      <c r="D721" s="33"/>
      <c r="E721" s="33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32"/>
      <c r="B722" s="33"/>
      <c r="C722" s="33"/>
      <c r="D722" s="33"/>
      <c r="E722" s="33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32"/>
      <c r="B723" s="33"/>
      <c r="C723" s="33"/>
      <c r="D723" s="33"/>
      <c r="E723" s="33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32"/>
      <c r="B724" s="33"/>
      <c r="C724" s="33"/>
      <c r="D724" s="33"/>
      <c r="E724" s="33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32"/>
      <c r="B725" s="33"/>
      <c r="C725" s="33"/>
      <c r="D725" s="33"/>
      <c r="E725" s="33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32"/>
      <c r="B726" s="33"/>
      <c r="C726" s="33"/>
      <c r="D726" s="33"/>
      <c r="E726" s="33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32"/>
      <c r="B727" s="33"/>
      <c r="C727" s="33"/>
      <c r="D727" s="33"/>
      <c r="E727" s="33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32"/>
      <c r="B728" s="33"/>
      <c r="C728" s="33"/>
      <c r="D728" s="33"/>
      <c r="E728" s="33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32"/>
      <c r="B729" s="33"/>
      <c r="C729" s="33"/>
      <c r="D729" s="33"/>
      <c r="E729" s="33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32"/>
      <c r="B730" s="33"/>
      <c r="C730" s="33"/>
      <c r="D730" s="33"/>
      <c r="E730" s="33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32"/>
      <c r="B731" s="33"/>
      <c r="C731" s="33"/>
      <c r="D731" s="33"/>
      <c r="E731" s="33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32"/>
      <c r="B732" s="33"/>
      <c r="C732" s="33"/>
      <c r="D732" s="33"/>
      <c r="E732" s="33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32"/>
      <c r="B733" s="33"/>
      <c r="C733" s="33"/>
      <c r="D733" s="33"/>
      <c r="E733" s="33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32"/>
      <c r="B734" s="33"/>
      <c r="C734" s="33"/>
      <c r="D734" s="33"/>
      <c r="E734" s="33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32"/>
      <c r="B735" s="33"/>
      <c r="C735" s="33"/>
      <c r="D735" s="33"/>
      <c r="E735" s="33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32"/>
      <c r="B736" s="33"/>
      <c r="C736" s="33"/>
      <c r="D736" s="33"/>
      <c r="E736" s="33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32"/>
      <c r="B737" s="33"/>
      <c r="C737" s="33"/>
      <c r="D737" s="33"/>
      <c r="E737" s="33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32"/>
      <c r="B738" s="33"/>
      <c r="C738" s="33"/>
      <c r="D738" s="33"/>
      <c r="E738" s="33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32"/>
      <c r="B739" s="33"/>
      <c r="C739" s="33"/>
      <c r="D739" s="33"/>
      <c r="E739" s="33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32"/>
      <c r="B740" s="33"/>
      <c r="C740" s="33"/>
      <c r="D740" s="33"/>
      <c r="E740" s="33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32"/>
      <c r="B741" s="33"/>
      <c r="C741" s="33"/>
      <c r="D741" s="33"/>
      <c r="E741" s="33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32"/>
      <c r="B742" s="33"/>
      <c r="C742" s="33"/>
      <c r="D742" s="33"/>
      <c r="E742" s="33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32"/>
      <c r="B743" s="33"/>
      <c r="C743" s="33"/>
      <c r="D743" s="33"/>
      <c r="E743" s="33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32"/>
      <c r="B744" s="33"/>
      <c r="C744" s="33"/>
      <c r="D744" s="33"/>
      <c r="E744" s="33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32"/>
      <c r="B745" s="33"/>
      <c r="C745" s="33"/>
      <c r="D745" s="33"/>
      <c r="E745" s="33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32"/>
      <c r="B746" s="33"/>
      <c r="C746" s="33"/>
      <c r="D746" s="33"/>
      <c r="E746" s="33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32"/>
      <c r="B747" s="33"/>
      <c r="C747" s="33"/>
      <c r="D747" s="33"/>
      <c r="E747" s="33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32"/>
      <c r="B748" s="33"/>
      <c r="C748" s="33"/>
      <c r="D748" s="33"/>
      <c r="E748" s="33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32"/>
      <c r="B749" s="33"/>
      <c r="C749" s="33"/>
      <c r="D749" s="33"/>
      <c r="E749" s="33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32"/>
      <c r="B750" s="33"/>
      <c r="C750" s="33"/>
      <c r="D750" s="33"/>
      <c r="E750" s="33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32"/>
      <c r="B751" s="33"/>
      <c r="C751" s="33"/>
      <c r="D751" s="33"/>
      <c r="E751" s="33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32"/>
      <c r="B752" s="33"/>
      <c r="C752" s="33"/>
      <c r="D752" s="33"/>
      <c r="E752" s="33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32"/>
      <c r="B753" s="33"/>
      <c r="C753" s="33"/>
      <c r="D753" s="33"/>
      <c r="E753" s="33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32"/>
      <c r="B754" s="33"/>
      <c r="C754" s="33"/>
      <c r="D754" s="33"/>
      <c r="E754" s="33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32"/>
      <c r="B755" s="33"/>
      <c r="C755" s="33"/>
      <c r="D755" s="33"/>
      <c r="E755" s="33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32"/>
      <c r="B756" s="33"/>
      <c r="C756" s="33"/>
      <c r="D756" s="33"/>
      <c r="E756" s="33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32"/>
      <c r="B757" s="33"/>
      <c r="C757" s="33"/>
      <c r="D757" s="33"/>
      <c r="E757" s="33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32"/>
      <c r="B758" s="33"/>
      <c r="C758" s="33"/>
      <c r="D758" s="33"/>
      <c r="E758" s="33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32"/>
      <c r="B759" s="33"/>
      <c r="C759" s="33"/>
      <c r="D759" s="33"/>
      <c r="E759" s="33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32"/>
      <c r="B760" s="33"/>
      <c r="C760" s="33"/>
      <c r="D760" s="33"/>
      <c r="E760" s="33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32"/>
      <c r="B761" s="33"/>
      <c r="C761" s="33"/>
      <c r="D761" s="33"/>
      <c r="E761" s="33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32"/>
      <c r="B762" s="33"/>
      <c r="C762" s="33"/>
      <c r="D762" s="33"/>
      <c r="E762" s="33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32"/>
      <c r="B763" s="33"/>
      <c r="C763" s="33"/>
      <c r="D763" s="33"/>
      <c r="E763" s="33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32"/>
      <c r="B764" s="33"/>
      <c r="C764" s="33"/>
      <c r="D764" s="33"/>
      <c r="E764" s="33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32"/>
      <c r="B765" s="33"/>
      <c r="C765" s="33"/>
      <c r="D765" s="33"/>
      <c r="E765" s="33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32"/>
      <c r="B766" s="33"/>
      <c r="C766" s="33"/>
      <c r="D766" s="33"/>
      <c r="E766" s="33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32"/>
      <c r="B767" s="33"/>
      <c r="C767" s="33"/>
      <c r="D767" s="33"/>
      <c r="E767" s="33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32"/>
      <c r="B768" s="33"/>
      <c r="C768" s="33"/>
      <c r="D768" s="33"/>
      <c r="E768" s="33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32"/>
      <c r="B769" s="33"/>
      <c r="C769" s="33"/>
      <c r="D769" s="33"/>
      <c r="E769" s="33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32"/>
      <c r="B770" s="33"/>
      <c r="C770" s="33"/>
      <c r="D770" s="33"/>
      <c r="E770" s="33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32"/>
      <c r="B771" s="33"/>
      <c r="C771" s="33"/>
      <c r="D771" s="33"/>
      <c r="E771" s="33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32"/>
      <c r="B772" s="33"/>
      <c r="C772" s="33"/>
      <c r="D772" s="33"/>
      <c r="E772" s="33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32"/>
      <c r="B773" s="33"/>
      <c r="C773" s="33"/>
      <c r="D773" s="33"/>
      <c r="E773" s="33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32"/>
      <c r="B774" s="33"/>
      <c r="C774" s="33"/>
      <c r="D774" s="33"/>
      <c r="E774" s="33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32"/>
      <c r="B775" s="33"/>
      <c r="C775" s="33"/>
      <c r="D775" s="33"/>
      <c r="E775" s="33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32"/>
      <c r="B776" s="33"/>
      <c r="C776" s="33"/>
      <c r="D776" s="33"/>
      <c r="E776" s="33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32"/>
      <c r="B777" s="33"/>
      <c r="C777" s="33"/>
      <c r="D777" s="33"/>
      <c r="E777" s="33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32"/>
      <c r="B778" s="33"/>
      <c r="C778" s="33"/>
      <c r="D778" s="33"/>
      <c r="E778" s="33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32"/>
      <c r="B779" s="33"/>
      <c r="C779" s="33"/>
      <c r="D779" s="33"/>
      <c r="E779" s="33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32"/>
      <c r="B780" s="33"/>
      <c r="C780" s="33"/>
      <c r="D780" s="33"/>
      <c r="E780" s="33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32"/>
      <c r="B781" s="33"/>
      <c r="C781" s="33"/>
      <c r="D781" s="33"/>
      <c r="E781" s="33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32"/>
      <c r="B782" s="33"/>
      <c r="C782" s="33"/>
      <c r="D782" s="33"/>
      <c r="E782" s="33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32"/>
      <c r="B783" s="33"/>
      <c r="C783" s="33"/>
      <c r="D783" s="33"/>
      <c r="E783" s="33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32"/>
      <c r="B784" s="33"/>
      <c r="C784" s="33"/>
      <c r="D784" s="33"/>
      <c r="E784" s="33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32"/>
      <c r="B785" s="33"/>
      <c r="C785" s="33"/>
      <c r="D785" s="33"/>
      <c r="E785" s="33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32"/>
      <c r="B786" s="33"/>
      <c r="C786" s="33"/>
      <c r="D786" s="33"/>
      <c r="E786" s="33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32"/>
      <c r="B787" s="33"/>
      <c r="C787" s="33"/>
      <c r="D787" s="33"/>
      <c r="E787" s="33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32"/>
      <c r="B788" s="33"/>
      <c r="C788" s="33"/>
      <c r="D788" s="33"/>
      <c r="E788" s="33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32"/>
      <c r="B789" s="33"/>
      <c r="C789" s="33"/>
      <c r="D789" s="33"/>
      <c r="E789" s="33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32"/>
      <c r="B790" s="33"/>
      <c r="C790" s="33"/>
      <c r="D790" s="33"/>
      <c r="E790" s="33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32"/>
      <c r="B791" s="33"/>
      <c r="C791" s="33"/>
      <c r="D791" s="33"/>
      <c r="E791" s="33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32"/>
      <c r="B792" s="33"/>
      <c r="C792" s="33"/>
      <c r="D792" s="33"/>
      <c r="E792" s="33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32"/>
      <c r="B793" s="33"/>
      <c r="C793" s="33"/>
      <c r="D793" s="33"/>
      <c r="E793" s="33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32"/>
      <c r="B794" s="33"/>
      <c r="C794" s="33"/>
      <c r="D794" s="33"/>
      <c r="E794" s="33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32"/>
      <c r="B795" s="33"/>
      <c r="C795" s="33"/>
      <c r="D795" s="33"/>
      <c r="E795" s="33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32"/>
      <c r="B796" s="33"/>
      <c r="C796" s="33"/>
      <c r="D796" s="33"/>
      <c r="E796" s="33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32"/>
      <c r="B797" s="33"/>
      <c r="C797" s="33"/>
      <c r="D797" s="33"/>
      <c r="E797" s="33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32"/>
      <c r="B798" s="33"/>
      <c r="C798" s="33"/>
      <c r="D798" s="33"/>
      <c r="E798" s="33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32"/>
      <c r="B799" s="33"/>
      <c r="C799" s="33"/>
      <c r="D799" s="33"/>
      <c r="E799" s="33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32"/>
      <c r="B800" s="33"/>
      <c r="C800" s="33"/>
      <c r="D800" s="33"/>
      <c r="E800" s="33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32"/>
      <c r="B801" s="33"/>
      <c r="C801" s="33"/>
      <c r="D801" s="33"/>
      <c r="E801" s="33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32"/>
      <c r="B802" s="33"/>
      <c r="C802" s="33"/>
      <c r="D802" s="33"/>
      <c r="E802" s="33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32"/>
      <c r="B803" s="33"/>
      <c r="C803" s="33"/>
      <c r="D803" s="33"/>
      <c r="E803" s="33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32"/>
      <c r="B804" s="33"/>
      <c r="C804" s="33"/>
      <c r="D804" s="33"/>
      <c r="E804" s="33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32"/>
      <c r="B805" s="33"/>
      <c r="C805" s="33"/>
      <c r="D805" s="33"/>
      <c r="E805" s="33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32"/>
      <c r="B806" s="33"/>
      <c r="C806" s="33"/>
      <c r="D806" s="33"/>
      <c r="E806" s="33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32"/>
      <c r="B807" s="33"/>
      <c r="C807" s="33"/>
      <c r="D807" s="33"/>
      <c r="E807" s="33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32"/>
      <c r="B808" s="33"/>
      <c r="C808" s="33"/>
      <c r="D808" s="33"/>
      <c r="E808" s="33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32"/>
      <c r="B809" s="33"/>
      <c r="C809" s="33"/>
      <c r="D809" s="33"/>
      <c r="E809" s="33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32"/>
      <c r="B810" s="33"/>
      <c r="C810" s="33"/>
      <c r="D810" s="33"/>
      <c r="E810" s="33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32"/>
      <c r="B811" s="33"/>
      <c r="C811" s="33"/>
      <c r="D811" s="33"/>
      <c r="E811" s="33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32"/>
      <c r="B812" s="33"/>
      <c r="C812" s="33"/>
      <c r="D812" s="33"/>
      <c r="E812" s="33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32"/>
      <c r="B813" s="33"/>
      <c r="C813" s="33"/>
      <c r="D813" s="33"/>
      <c r="E813" s="33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32"/>
      <c r="B814" s="33"/>
      <c r="C814" s="33"/>
      <c r="D814" s="33"/>
      <c r="E814" s="33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32"/>
      <c r="B815" s="33"/>
      <c r="C815" s="33"/>
      <c r="D815" s="33"/>
      <c r="E815" s="33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32"/>
      <c r="B816" s="33"/>
      <c r="C816" s="33"/>
      <c r="D816" s="33"/>
      <c r="E816" s="33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32"/>
      <c r="B817" s="33"/>
      <c r="C817" s="33"/>
      <c r="D817" s="33"/>
      <c r="E817" s="33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32"/>
      <c r="B818" s="33"/>
      <c r="C818" s="33"/>
      <c r="D818" s="33"/>
      <c r="E818" s="33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32"/>
      <c r="B819" s="33"/>
      <c r="C819" s="33"/>
      <c r="D819" s="33"/>
      <c r="E819" s="33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32"/>
      <c r="B820" s="33"/>
      <c r="C820" s="33"/>
      <c r="D820" s="33"/>
      <c r="E820" s="33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32"/>
      <c r="B821" s="33"/>
      <c r="C821" s="33"/>
      <c r="D821" s="33"/>
      <c r="E821" s="33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32"/>
      <c r="B822" s="33"/>
      <c r="C822" s="33"/>
      <c r="D822" s="33"/>
      <c r="E822" s="33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32"/>
      <c r="B823" s="33"/>
      <c r="C823" s="33"/>
      <c r="D823" s="33"/>
      <c r="E823" s="33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32"/>
      <c r="B824" s="33"/>
      <c r="C824" s="33"/>
      <c r="D824" s="33"/>
      <c r="E824" s="33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32"/>
      <c r="B825" s="33"/>
      <c r="C825" s="33"/>
      <c r="D825" s="33"/>
      <c r="E825" s="33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32"/>
      <c r="B826" s="33"/>
      <c r="C826" s="33"/>
      <c r="D826" s="33"/>
      <c r="E826" s="33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32"/>
      <c r="B827" s="33"/>
      <c r="C827" s="33"/>
      <c r="D827" s="33"/>
      <c r="E827" s="33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32"/>
      <c r="B828" s="33"/>
      <c r="C828" s="33"/>
      <c r="D828" s="33"/>
      <c r="E828" s="33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32"/>
      <c r="B829" s="33"/>
      <c r="C829" s="33"/>
      <c r="D829" s="33"/>
      <c r="E829" s="33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32"/>
      <c r="B830" s="33"/>
      <c r="C830" s="33"/>
      <c r="D830" s="33"/>
      <c r="E830" s="33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32"/>
      <c r="B831" s="33"/>
      <c r="C831" s="33"/>
      <c r="D831" s="33"/>
      <c r="E831" s="33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32"/>
      <c r="B832" s="33"/>
      <c r="C832" s="33"/>
      <c r="D832" s="33"/>
      <c r="E832" s="33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32"/>
      <c r="B833" s="33"/>
      <c r="C833" s="33"/>
      <c r="D833" s="33"/>
      <c r="E833" s="33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32"/>
      <c r="B834" s="33"/>
      <c r="C834" s="33"/>
      <c r="D834" s="33"/>
      <c r="E834" s="33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32"/>
      <c r="B835" s="33"/>
      <c r="C835" s="33"/>
      <c r="D835" s="33"/>
      <c r="E835" s="33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32"/>
      <c r="B836" s="33"/>
      <c r="C836" s="33"/>
      <c r="D836" s="33"/>
      <c r="E836" s="33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32"/>
      <c r="B837" s="33"/>
      <c r="C837" s="33"/>
      <c r="D837" s="33"/>
      <c r="E837" s="33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32"/>
      <c r="B838" s="33"/>
      <c r="C838" s="33"/>
      <c r="D838" s="33"/>
      <c r="E838" s="33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32"/>
      <c r="B839" s="33"/>
      <c r="C839" s="33"/>
      <c r="D839" s="33"/>
      <c r="E839" s="33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32"/>
      <c r="B840" s="33"/>
      <c r="C840" s="33"/>
      <c r="D840" s="33"/>
      <c r="E840" s="33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32"/>
      <c r="B841" s="33"/>
      <c r="C841" s="33"/>
      <c r="D841" s="33"/>
      <c r="E841" s="33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32"/>
      <c r="B842" s="33"/>
      <c r="C842" s="33"/>
      <c r="D842" s="33"/>
      <c r="E842" s="33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32"/>
      <c r="B843" s="33"/>
      <c r="C843" s="33"/>
      <c r="D843" s="33"/>
      <c r="E843" s="33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32"/>
      <c r="B844" s="33"/>
      <c r="C844" s="33"/>
      <c r="D844" s="33"/>
      <c r="E844" s="33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32"/>
      <c r="B845" s="33"/>
      <c r="C845" s="33"/>
      <c r="D845" s="33"/>
      <c r="E845" s="33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32"/>
      <c r="B846" s="33"/>
      <c r="C846" s="33"/>
      <c r="D846" s="33"/>
      <c r="E846" s="33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32"/>
      <c r="B847" s="33"/>
      <c r="C847" s="33"/>
      <c r="D847" s="33"/>
      <c r="E847" s="33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32"/>
      <c r="B848" s="33"/>
      <c r="C848" s="33"/>
      <c r="D848" s="33"/>
      <c r="E848" s="33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32"/>
      <c r="B849" s="33"/>
      <c r="C849" s="33"/>
      <c r="D849" s="33"/>
      <c r="E849" s="33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32"/>
      <c r="B850" s="33"/>
      <c r="C850" s="33"/>
      <c r="D850" s="33"/>
      <c r="E850" s="33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32"/>
      <c r="B851" s="33"/>
      <c r="C851" s="33"/>
      <c r="D851" s="33"/>
      <c r="E851" s="33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32"/>
      <c r="B852" s="33"/>
      <c r="C852" s="33"/>
      <c r="D852" s="33"/>
      <c r="E852" s="33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32"/>
      <c r="B853" s="33"/>
      <c r="C853" s="33"/>
      <c r="D853" s="33"/>
      <c r="E853" s="33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32"/>
      <c r="B854" s="33"/>
      <c r="C854" s="33"/>
      <c r="D854" s="33"/>
      <c r="E854" s="33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32"/>
      <c r="B855" s="33"/>
      <c r="C855" s="33"/>
      <c r="D855" s="33"/>
      <c r="E855" s="33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32"/>
      <c r="B856" s="33"/>
      <c r="C856" s="33"/>
      <c r="D856" s="33"/>
      <c r="E856" s="33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32"/>
      <c r="B857" s="33"/>
      <c r="C857" s="33"/>
      <c r="D857" s="33"/>
      <c r="E857" s="33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32"/>
      <c r="B858" s="33"/>
      <c r="C858" s="33"/>
      <c r="D858" s="33"/>
      <c r="E858" s="33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32"/>
      <c r="B859" s="33"/>
      <c r="C859" s="33"/>
      <c r="D859" s="33"/>
      <c r="E859" s="33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32"/>
      <c r="B860" s="33"/>
      <c r="C860" s="33"/>
      <c r="D860" s="33"/>
      <c r="E860" s="33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32"/>
      <c r="B861" s="33"/>
      <c r="C861" s="33"/>
      <c r="D861" s="33"/>
      <c r="E861" s="33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32"/>
      <c r="B862" s="33"/>
      <c r="C862" s="33"/>
      <c r="D862" s="33"/>
      <c r="E862" s="33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32"/>
      <c r="B863" s="33"/>
      <c r="C863" s="33"/>
      <c r="D863" s="33"/>
      <c r="E863" s="33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32"/>
      <c r="B864" s="33"/>
      <c r="C864" s="33"/>
      <c r="D864" s="33"/>
      <c r="E864" s="33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32"/>
      <c r="B865" s="33"/>
      <c r="C865" s="33"/>
      <c r="D865" s="33"/>
      <c r="E865" s="33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32"/>
      <c r="B866" s="33"/>
      <c r="C866" s="33"/>
      <c r="D866" s="33"/>
      <c r="E866" s="33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32"/>
      <c r="B867" s="33"/>
      <c r="C867" s="33"/>
      <c r="D867" s="33"/>
      <c r="E867" s="33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32"/>
      <c r="B868" s="33"/>
      <c r="C868" s="33"/>
      <c r="D868" s="33"/>
      <c r="E868" s="33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32"/>
      <c r="B869" s="33"/>
      <c r="C869" s="33"/>
      <c r="D869" s="33"/>
      <c r="E869" s="33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32"/>
      <c r="B870" s="33"/>
      <c r="C870" s="33"/>
      <c r="D870" s="33"/>
      <c r="E870" s="33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32"/>
      <c r="B871" s="33"/>
      <c r="C871" s="33"/>
      <c r="D871" s="33"/>
      <c r="E871" s="33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32"/>
      <c r="B872" s="33"/>
      <c r="C872" s="33"/>
      <c r="D872" s="33"/>
      <c r="E872" s="33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32"/>
      <c r="B873" s="33"/>
      <c r="C873" s="33"/>
      <c r="D873" s="33"/>
      <c r="E873" s="33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32"/>
      <c r="B874" s="33"/>
      <c r="C874" s="33"/>
      <c r="D874" s="33"/>
      <c r="E874" s="33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32"/>
      <c r="B875" s="33"/>
      <c r="C875" s="33"/>
      <c r="D875" s="33"/>
      <c r="E875" s="33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32"/>
      <c r="B876" s="33"/>
      <c r="C876" s="33"/>
      <c r="D876" s="33"/>
      <c r="E876" s="33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32"/>
      <c r="B877" s="33"/>
      <c r="C877" s="33"/>
      <c r="D877" s="33"/>
      <c r="E877" s="33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32"/>
      <c r="B878" s="33"/>
      <c r="C878" s="33"/>
      <c r="D878" s="33"/>
      <c r="E878" s="33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32"/>
      <c r="B879" s="33"/>
      <c r="C879" s="33"/>
      <c r="D879" s="33"/>
      <c r="E879" s="33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32"/>
      <c r="B880" s="33"/>
      <c r="C880" s="33"/>
      <c r="D880" s="33"/>
      <c r="E880" s="33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32"/>
      <c r="B881" s="33"/>
      <c r="C881" s="33"/>
      <c r="D881" s="33"/>
      <c r="E881" s="33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32"/>
      <c r="B882" s="33"/>
      <c r="C882" s="33"/>
      <c r="D882" s="33"/>
      <c r="E882" s="33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32"/>
      <c r="B883" s="33"/>
      <c r="C883" s="33"/>
      <c r="D883" s="33"/>
      <c r="E883" s="33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32"/>
      <c r="B884" s="33"/>
      <c r="C884" s="33"/>
      <c r="D884" s="33"/>
      <c r="E884" s="33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32"/>
      <c r="B885" s="33"/>
      <c r="C885" s="33"/>
      <c r="D885" s="33"/>
      <c r="E885" s="33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32"/>
      <c r="B886" s="33"/>
      <c r="C886" s="33"/>
      <c r="D886" s="33"/>
      <c r="E886" s="33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32"/>
      <c r="B887" s="33"/>
      <c r="C887" s="33"/>
      <c r="D887" s="33"/>
      <c r="E887" s="33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32"/>
      <c r="B888" s="33"/>
      <c r="C888" s="33"/>
      <c r="D888" s="33"/>
      <c r="E888" s="33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32"/>
      <c r="B889" s="33"/>
      <c r="C889" s="33"/>
      <c r="D889" s="33"/>
      <c r="E889" s="33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32"/>
      <c r="B890" s="33"/>
      <c r="C890" s="33"/>
      <c r="D890" s="33"/>
      <c r="E890" s="33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32"/>
      <c r="B891" s="33"/>
      <c r="C891" s="33"/>
      <c r="D891" s="33"/>
      <c r="E891" s="33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32"/>
      <c r="B892" s="33"/>
      <c r="C892" s="33"/>
      <c r="D892" s="33"/>
      <c r="E892" s="33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32"/>
      <c r="B893" s="33"/>
      <c r="C893" s="33"/>
      <c r="D893" s="33"/>
      <c r="E893" s="33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32"/>
      <c r="B894" s="33"/>
      <c r="C894" s="33"/>
      <c r="D894" s="33"/>
      <c r="E894" s="33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32"/>
      <c r="B895" s="33"/>
      <c r="C895" s="33"/>
      <c r="D895" s="33"/>
      <c r="E895" s="33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32"/>
      <c r="B896" s="33"/>
      <c r="C896" s="33"/>
      <c r="D896" s="33"/>
      <c r="E896" s="33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32"/>
      <c r="B897" s="33"/>
      <c r="C897" s="33"/>
      <c r="D897" s="33"/>
      <c r="E897" s="33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32"/>
      <c r="B898" s="33"/>
      <c r="C898" s="33"/>
      <c r="D898" s="33"/>
      <c r="E898" s="33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32"/>
      <c r="B899" s="33"/>
      <c r="C899" s="33"/>
      <c r="D899" s="33"/>
      <c r="E899" s="33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32"/>
      <c r="B900" s="33"/>
      <c r="C900" s="33"/>
      <c r="D900" s="33"/>
      <c r="E900" s="33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32"/>
      <c r="B901" s="33"/>
      <c r="C901" s="33"/>
      <c r="D901" s="33"/>
      <c r="E901" s="33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32"/>
      <c r="B902" s="33"/>
      <c r="C902" s="33"/>
      <c r="D902" s="33"/>
      <c r="E902" s="33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32"/>
      <c r="B903" s="33"/>
      <c r="C903" s="33"/>
      <c r="D903" s="33"/>
      <c r="E903" s="33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32"/>
      <c r="B904" s="33"/>
      <c r="C904" s="33"/>
      <c r="D904" s="33"/>
      <c r="E904" s="33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32"/>
      <c r="B905" s="33"/>
      <c r="C905" s="33"/>
      <c r="D905" s="33"/>
      <c r="E905" s="33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32"/>
      <c r="B906" s="33"/>
      <c r="C906" s="33"/>
      <c r="D906" s="33"/>
      <c r="E906" s="33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32"/>
      <c r="B907" s="33"/>
      <c r="C907" s="33"/>
      <c r="D907" s="33"/>
      <c r="E907" s="33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32"/>
      <c r="B908" s="33"/>
      <c r="C908" s="33"/>
      <c r="D908" s="33"/>
      <c r="E908" s="33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32"/>
      <c r="B909" s="33"/>
      <c r="C909" s="33"/>
      <c r="D909" s="33"/>
      <c r="E909" s="33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32"/>
      <c r="B910" s="33"/>
      <c r="C910" s="33"/>
      <c r="D910" s="33"/>
      <c r="E910" s="33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32"/>
      <c r="B911" s="33"/>
      <c r="C911" s="33"/>
      <c r="D911" s="33"/>
      <c r="E911" s="33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32"/>
      <c r="B912" s="33"/>
      <c r="C912" s="33"/>
      <c r="D912" s="33"/>
      <c r="E912" s="33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32"/>
      <c r="B913" s="33"/>
      <c r="C913" s="33"/>
      <c r="D913" s="33"/>
      <c r="E913" s="33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32"/>
      <c r="B914" s="33"/>
      <c r="C914" s="33"/>
      <c r="D914" s="33"/>
      <c r="E914" s="33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32"/>
      <c r="B915" s="33"/>
      <c r="C915" s="33"/>
      <c r="D915" s="33"/>
      <c r="E915" s="33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32"/>
      <c r="B916" s="33"/>
      <c r="C916" s="33"/>
      <c r="D916" s="33"/>
      <c r="E916" s="33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32"/>
      <c r="B917" s="33"/>
      <c r="C917" s="33"/>
      <c r="D917" s="33"/>
      <c r="E917" s="33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32"/>
      <c r="B918" s="33"/>
      <c r="C918" s="33"/>
      <c r="D918" s="33"/>
      <c r="E918" s="33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32"/>
      <c r="B919" s="33"/>
      <c r="C919" s="33"/>
      <c r="D919" s="33"/>
      <c r="E919" s="33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32"/>
      <c r="B920" s="33"/>
      <c r="C920" s="33"/>
      <c r="D920" s="33"/>
      <c r="E920" s="33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32"/>
      <c r="B921" s="33"/>
      <c r="C921" s="33"/>
      <c r="D921" s="33"/>
      <c r="E921" s="33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32"/>
      <c r="B922" s="33"/>
      <c r="C922" s="33"/>
      <c r="D922" s="33"/>
      <c r="E922" s="33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32"/>
      <c r="B923" s="33"/>
      <c r="C923" s="33"/>
      <c r="D923" s="33"/>
      <c r="E923" s="33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32"/>
      <c r="B924" s="33"/>
      <c r="C924" s="33"/>
      <c r="D924" s="33"/>
      <c r="E924" s="33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32"/>
      <c r="B925" s="33"/>
      <c r="C925" s="33"/>
      <c r="D925" s="33"/>
      <c r="E925" s="33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32"/>
      <c r="B926" s="33"/>
      <c r="C926" s="33"/>
      <c r="D926" s="33"/>
      <c r="E926" s="33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32"/>
      <c r="B927" s="33"/>
      <c r="C927" s="33"/>
      <c r="D927" s="33"/>
      <c r="E927" s="33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32"/>
      <c r="B928" s="33"/>
      <c r="C928" s="33"/>
      <c r="D928" s="33"/>
      <c r="E928" s="33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32"/>
      <c r="B929" s="33"/>
      <c r="C929" s="33"/>
      <c r="D929" s="33"/>
      <c r="E929" s="33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32"/>
      <c r="B930" s="33"/>
      <c r="C930" s="33"/>
      <c r="D930" s="33"/>
      <c r="E930" s="33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32"/>
      <c r="B931" s="33"/>
      <c r="C931" s="33"/>
      <c r="D931" s="33"/>
      <c r="E931" s="33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32"/>
      <c r="B932" s="33"/>
      <c r="C932" s="33"/>
      <c r="D932" s="33"/>
      <c r="E932" s="33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32"/>
      <c r="B933" s="33"/>
      <c r="C933" s="33"/>
      <c r="D933" s="33"/>
      <c r="E933" s="33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32"/>
      <c r="B934" s="33"/>
      <c r="C934" s="33"/>
      <c r="D934" s="33"/>
      <c r="E934" s="33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32"/>
      <c r="B935" s="33"/>
      <c r="C935" s="33"/>
      <c r="D935" s="33"/>
      <c r="E935" s="33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32"/>
      <c r="B936" s="33"/>
      <c r="C936" s="33"/>
      <c r="D936" s="33"/>
      <c r="E936" s="33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32"/>
      <c r="B937" s="33"/>
      <c r="C937" s="33"/>
      <c r="D937" s="33"/>
      <c r="E937" s="33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32"/>
      <c r="B938" s="33"/>
      <c r="C938" s="33"/>
      <c r="D938" s="33"/>
      <c r="E938" s="33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32"/>
      <c r="B939" s="33"/>
      <c r="C939" s="33"/>
      <c r="D939" s="33"/>
      <c r="E939" s="33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32"/>
      <c r="B940" s="33"/>
      <c r="C940" s="33"/>
      <c r="D940" s="33"/>
      <c r="E940" s="33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32"/>
      <c r="B941" s="33"/>
      <c r="C941" s="33"/>
      <c r="D941" s="33"/>
      <c r="E941" s="33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32"/>
      <c r="B942" s="33"/>
      <c r="C942" s="33"/>
      <c r="D942" s="33"/>
      <c r="E942" s="33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32"/>
      <c r="B943" s="33"/>
      <c r="C943" s="33"/>
      <c r="D943" s="33"/>
      <c r="E943" s="33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32"/>
      <c r="B944" s="33"/>
      <c r="C944" s="33"/>
      <c r="D944" s="33"/>
      <c r="E944" s="33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32"/>
      <c r="B945" s="33"/>
      <c r="C945" s="33"/>
      <c r="D945" s="33"/>
      <c r="E945" s="33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32"/>
      <c r="B946" s="33"/>
      <c r="C946" s="33"/>
      <c r="D946" s="33"/>
      <c r="E946" s="33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32"/>
      <c r="B947" s="33"/>
      <c r="C947" s="33"/>
      <c r="D947" s="33"/>
      <c r="E947" s="33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32"/>
      <c r="B948" s="33"/>
      <c r="C948" s="33"/>
      <c r="D948" s="33"/>
      <c r="E948" s="33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32"/>
      <c r="B949" s="33"/>
      <c r="C949" s="33"/>
      <c r="D949" s="33"/>
      <c r="E949" s="33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32"/>
      <c r="B950" s="33"/>
      <c r="C950" s="33"/>
      <c r="D950" s="33"/>
      <c r="E950" s="33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32"/>
      <c r="B951" s="33"/>
      <c r="C951" s="33"/>
      <c r="D951" s="33"/>
      <c r="E951" s="33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32"/>
      <c r="B952" s="33"/>
      <c r="C952" s="33"/>
      <c r="D952" s="33"/>
      <c r="E952" s="33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32"/>
      <c r="B953" s="33"/>
      <c r="C953" s="33"/>
      <c r="D953" s="33"/>
      <c r="E953" s="33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32"/>
      <c r="B954" s="33"/>
      <c r="C954" s="33"/>
      <c r="D954" s="33"/>
      <c r="E954" s="33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32"/>
      <c r="B955" s="33"/>
      <c r="C955" s="33"/>
      <c r="D955" s="33"/>
      <c r="E955" s="33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32"/>
      <c r="B956" s="33"/>
      <c r="C956" s="33"/>
      <c r="D956" s="33"/>
      <c r="E956" s="33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32"/>
      <c r="B957" s="33"/>
      <c r="C957" s="33"/>
      <c r="D957" s="33"/>
      <c r="E957" s="33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32"/>
      <c r="B958" s="33"/>
      <c r="C958" s="33"/>
      <c r="D958" s="33"/>
      <c r="E958" s="33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32"/>
      <c r="B959" s="33"/>
      <c r="C959" s="33"/>
      <c r="D959" s="33"/>
      <c r="E959" s="33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32"/>
      <c r="B960" s="33"/>
      <c r="C960" s="33"/>
      <c r="D960" s="33"/>
      <c r="E960" s="33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32"/>
      <c r="B961" s="33"/>
      <c r="C961" s="33"/>
      <c r="D961" s="33"/>
      <c r="E961" s="33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32"/>
      <c r="B962" s="33"/>
      <c r="C962" s="33"/>
      <c r="D962" s="33"/>
      <c r="E962" s="33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32"/>
      <c r="B963" s="33"/>
      <c r="C963" s="33"/>
      <c r="D963" s="33"/>
      <c r="E963" s="33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32"/>
      <c r="B964" s="33"/>
      <c r="C964" s="33"/>
      <c r="D964" s="33"/>
      <c r="E964" s="33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32"/>
      <c r="B965" s="33"/>
      <c r="C965" s="33"/>
      <c r="D965" s="33"/>
      <c r="E965" s="33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32"/>
      <c r="B966" s="33"/>
      <c r="C966" s="33"/>
      <c r="D966" s="33"/>
      <c r="E966" s="33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32"/>
      <c r="B967" s="33"/>
      <c r="C967" s="33"/>
      <c r="D967" s="33"/>
      <c r="E967" s="33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32"/>
      <c r="B968" s="33"/>
      <c r="C968" s="33"/>
      <c r="D968" s="33"/>
      <c r="E968" s="33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32"/>
      <c r="B969" s="33"/>
      <c r="C969" s="33"/>
      <c r="D969" s="33"/>
      <c r="E969" s="33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32"/>
      <c r="B970" s="33"/>
      <c r="C970" s="33"/>
      <c r="D970" s="33"/>
      <c r="E970" s="33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32"/>
      <c r="B971" s="33"/>
      <c r="C971" s="33"/>
      <c r="D971" s="33"/>
      <c r="E971" s="33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32"/>
      <c r="B972" s="33"/>
      <c r="C972" s="33"/>
      <c r="D972" s="33"/>
      <c r="E972" s="33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32"/>
      <c r="B973" s="33"/>
      <c r="C973" s="33"/>
      <c r="D973" s="33"/>
      <c r="E973" s="33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32"/>
      <c r="B974" s="33"/>
      <c r="C974" s="33"/>
      <c r="D974" s="33"/>
      <c r="E974" s="33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32"/>
      <c r="B975" s="33"/>
      <c r="C975" s="33"/>
      <c r="D975" s="33"/>
      <c r="E975" s="33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32"/>
      <c r="B976" s="33"/>
      <c r="C976" s="33"/>
      <c r="D976" s="33"/>
      <c r="E976" s="33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32"/>
      <c r="B977" s="33"/>
      <c r="C977" s="33"/>
      <c r="D977" s="33"/>
      <c r="E977" s="33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32"/>
      <c r="B978" s="33"/>
      <c r="C978" s="33"/>
      <c r="D978" s="33"/>
      <c r="E978" s="33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32"/>
      <c r="B979" s="33"/>
      <c r="C979" s="33"/>
      <c r="D979" s="33"/>
      <c r="E979" s="33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32"/>
      <c r="B980" s="33"/>
      <c r="C980" s="33"/>
      <c r="D980" s="33"/>
      <c r="E980" s="33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32"/>
      <c r="B981" s="33"/>
      <c r="C981" s="33"/>
      <c r="D981" s="33"/>
      <c r="E981" s="33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32"/>
      <c r="B982" s="33"/>
      <c r="C982" s="33"/>
      <c r="D982" s="33"/>
      <c r="E982" s="33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32"/>
      <c r="B983" s="33"/>
      <c r="C983" s="33"/>
      <c r="D983" s="33"/>
      <c r="E983" s="33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32"/>
      <c r="B984" s="33"/>
      <c r="C984" s="33"/>
      <c r="D984" s="33"/>
      <c r="E984" s="33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32"/>
      <c r="B985" s="33"/>
      <c r="C985" s="33"/>
      <c r="D985" s="33"/>
      <c r="E985" s="33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32"/>
      <c r="B986" s="33"/>
      <c r="C986" s="33"/>
      <c r="D986" s="33"/>
      <c r="E986" s="33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32"/>
      <c r="B987" s="33"/>
      <c r="C987" s="33"/>
      <c r="D987" s="33"/>
      <c r="E987" s="33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32"/>
      <c r="B988" s="33"/>
      <c r="C988" s="33"/>
      <c r="D988" s="33"/>
      <c r="E988" s="33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32"/>
      <c r="B989" s="33"/>
      <c r="C989" s="33"/>
      <c r="D989" s="33"/>
      <c r="E989" s="33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32"/>
      <c r="B990" s="33"/>
      <c r="C990" s="33"/>
      <c r="D990" s="33"/>
      <c r="E990" s="33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32"/>
      <c r="B991" s="33"/>
      <c r="C991" s="33"/>
      <c r="D991" s="33"/>
      <c r="E991" s="33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32"/>
      <c r="B992" s="33"/>
      <c r="C992" s="33"/>
      <c r="D992" s="33"/>
      <c r="E992" s="33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32"/>
      <c r="B993" s="33"/>
      <c r="C993" s="33"/>
      <c r="D993" s="33"/>
      <c r="E993" s="33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32"/>
      <c r="B994" s="33"/>
      <c r="C994" s="33"/>
      <c r="D994" s="33"/>
      <c r="E994" s="33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32"/>
      <c r="B995" s="33"/>
      <c r="C995" s="33"/>
      <c r="D995" s="33"/>
      <c r="E995" s="33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32"/>
      <c r="B996" s="33"/>
      <c r="C996" s="33"/>
      <c r="D996" s="33"/>
      <c r="E996" s="33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" customHeight="1">
      <c r="A997" s="32"/>
      <c r="B997" s="33"/>
      <c r="C997" s="33"/>
      <c r="D997" s="33"/>
      <c r="E997" s="33"/>
      <c r="F997" s="32"/>
      <c r="G997" s="32"/>
    </row>
    <row r="998" spans="1:26" ht="15" customHeight="1">
      <c r="A998" s="32"/>
      <c r="B998" s="33"/>
      <c r="C998" s="33"/>
      <c r="D998" s="33"/>
      <c r="E998" s="33"/>
      <c r="F998" s="32"/>
      <c r="G998" s="32"/>
    </row>
    <row r="999" spans="1:26" ht="15" customHeight="1">
      <c r="A999" s="32"/>
      <c r="B999" s="33"/>
      <c r="C999" s="33"/>
      <c r="D999" s="33"/>
      <c r="E999" s="33"/>
      <c r="F999" s="32"/>
      <c r="G999" s="32"/>
    </row>
  </sheetData>
  <mergeCells count="24">
    <mergeCell ref="E97:F97"/>
    <mergeCell ref="E99:F99"/>
    <mergeCell ref="E100:F100"/>
    <mergeCell ref="C52:D52"/>
    <mergeCell ref="B61:D61"/>
    <mergeCell ref="B93:D93"/>
    <mergeCell ref="E95:F95"/>
    <mergeCell ref="E96:F96"/>
    <mergeCell ref="E101:F101"/>
    <mergeCell ref="A6:G6"/>
    <mergeCell ref="A7:G8"/>
    <mergeCell ref="E2:G2"/>
    <mergeCell ref="E3:G3"/>
    <mergeCell ref="A4:G5"/>
    <mergeCell ref="A9:G9"/>
    <mergeCell ref="A10:G10"/>
    <mergeCell ref="A11:E11"/>
    <mergeCell ref="A12:G12"/>
    <mergeCell ref="A13:G13"/>
    <mergeCell ref="A15:G15"/>
    <mergeCell ref="A16:G16"/>
    <mergeCell ref="D17:G17"/>
    <mergeCell ref="B18:D18"/>
    <mergeCell ref="C46:D46"/>
  </mergeCells>
  <printOptions horizontalCentered="1"/>
  <pageMargins left="0.55118110236220474" right="0.55118110236220474" top="0.6692913385826772" bottom="0.23622047244094491" header="0" footer="0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view="pageBreakPreview" zoomScale="115" zoomScaleNormal="100" zoomScaleSheetLayoutView="115" workbookViewId="0">
      <selection activeCell="G31" sqref="G31:G52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3.7109375" customWidth="1"/>
    <col min="8" max="9" width="13.28515625" customWidth="1"/>
    <col min="10" max="26" width="9.28515625" customWidth="1"/>
  </cols>
  <sheetData>
    <row r="1" spans="1:26" ht="12.75" customHeight="1">
      <c r="A1" s="88"/>
      <c r="B1" s="88"/>
      <c r="C1" s="88"/>
      <c r="D1" s="88"/>
      <c r="E1" s="88"/>
      <c r="F1" s="88"/>
      <c r="G1" s="89"/>
      <c r="H1" s="89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2.75" customHeight="1">
      <c r="A2" s="88"/>
      <c r="B2" s="88"/>
      <c r="C2" s="88"/>
      <c r="D2" s="101"/>
      <c r="E2" s="88"/>
      <c r="F2" s="88"/>
      <c r="G2" s="1" t="s">
        <v>153</v>
      </c>
      <c r="H2" s="90"/>
      <c r="I2" s="90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2.75" customHeight="1">
      <c r="A3" s="88"/>
      <c r="B3" s="88"/>
      <c r="C3" s="88"/>
      <c r="D3" s="88"/>
      <c r="E3" s="88"/>
      <c r="F3" s="88"/>
      <c r="G3" s="1" t="s">
        <v>4</v>
      </c>
      <c r="H3" s="90"/>
      <c r="I3" s="90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2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 customHeight="1">
      <c r="A5" s="267" t="s">
        <v>182</v>
      </c>
      <c r="B5" s="232"/>
      <c r="C5" s="232"/>
      <c r="D5" s="232"/>
      <c r="E5" s="232"/>
      <c r="F5" s="232"/>
      <c r="G5" s="232"/>
      <c r="H5" s="232"/>
      <c r="I5" s="232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6.5" customHeight="1">
      <c r="A6" s="232"/>
      <c r="B6" s="232"/>
      <c r="C6" s="232"/>
      <c r="D6" s="232"/>
      <c r="E6" s="232"/>
      <c r="F6" s="232"/>
      <c r="G6" s="232"/>
      <c r="H6" s="232"/>
      <c r="I6" s="232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>
      <c r="A7" s="268" t="s">
        <v>461</v>
      </c>
      <c r="B7" s="269"/>
      <c r="C7" s="269"/>
      <c r="D7" s="269"/>
      <c r="E7" s="269"/>
      <c r="F7" s="269"/>
      <c r="G7" s="269"/>
      <c r="H7" s="269"/>
      <c r="I7" s="26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2.75" customHeight="1">
      <c r="A8" s="270" t="s">
        <v>31</v>
      </c>
      <c r="B8" s="232"/>
      <c r="C8" s="232"/>
      <c r="D8" s="232"/>
      <c r="E8" s="232"/>
      <c r="F8" s="232"/>
      <c r="G8" s="232"/>
      <c r="H8" s="232"/>
      <c r="I8" s="232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>
      <c r="A9" s="271" t="s">
        <v>462</v>
      </c>
      <c r="B9" s="269"/>
      <c r="C9" s="269"/>
      <c r="D9" s="269"/>
      <c r="E9" s="269"/>
      <c r="F9" s="269"/>
      <c r="G9" s="269"/>
      <c r="H9" s="269"/>
      <c r="I9" s="26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2.75" customHeight="1">
      <c r="A10" s="270" t="s">
        <v>183</v>
      </c>
      <c r="B10" s="232"/>
      <c r="C10" s="232"/>
      <c r="D10" s="232"/>
      <c r="E10" s="232"/>
      <c r="F10" s="232"/>
      <c r="G10" s="232"/>
      <c r="H10" s="232"/>
      <c r="I10" s="23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>
      <c r="A11" s="270" t="s">
        <v>184</v>
      </c>
      <c r="B11" s="232"/>
      <c r="C11" s="232"/>
      <c r="D11" s="232"/>
      <c r="E11" s="232"/>
      <c r="F11" s="232"/>
      <c r="G11" s="232"/>
      <c r="H11" s="232"/>
      <c r="I11" s="232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2.75" customHeight="1">
      <c r="A12" s="272"/>
      <c r="B12" s="232"/>
      <c r="C12" s="232"/>
      <c r="D12" s="232"/>
      <c r="E12" s="232"/>
      <c r="F12" s="232"/>
      <c r="G12" s="232"/>
      <c r="H12" s="232"/>
      <c r="I12" s="23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2.75" customHeight="1">
      <c r="A13" s="273" t="s">
        <v>154</v>
      </c>
      <c r="B13" s="232"/>
      <c r="C13" s="232"/>
      <c r="D13" s="232"/>
      <c r="E13" s="232"/>
      <c r="F13" s="232"/>
      <c r="G13" s="232"/>
      <c r="H13" s="232"/>
      <c r="I13" s="232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2.75" customHeight="1">
      <c r="A14" s="270"/>
      <c r="B14" s="232"/>
      <c r="C14" s="232"/>
      <c r="D14" s="232"/>
      <c r="E14" s="232"/>
      <c r="F14" s="232"/>
      <c r="G14" s="232"/>
      <c r="H14" s="232"/>
      <c r="I14" s="232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>
      <c r="A15" s="273" t="s">
        <v>452</v>
      </c>
      <c r="B15" s="232"/>
      <c r="C15" s="232"/>
      <c r="D15" s="232"/>
      <c r="E15" s="232"/>
      <c r="F15" s="232"/>
      <c r="G15" s="232"/>
      <c r="H15" s="232"/>
      <c r="I15" s="232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9.75" customHeight="1">
      <c r="A16" s="91"/>
      <c r="B16" s="102"/>
      <c r="C16" s="102"/>
      <c r="D16" s="102"/>
      <c r="E16" s="102"/>
      <c r="F16" s="102"/>
      <c r="G16" s="102"/>
      <c r="H16" s="102"/>
      <c r="I16" s="102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>
      <c r="A17" s="270" t="s">
        <v>463</v>
      </c>
      <c r="B17" s="232"/>
      <c r="C17" s="232"/>
      <c r="D17" s="232"/>
      <c r="E17" s="232"/>
      <c r="F17" s="232"/>
      <c r="G17" s="232"/>
      <c r="H17" s="232"/>
      <c r="I17" s="232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2.75" customHeight="1">
      <c r="A18" s="270" t="s">
        <v>33</v>
      </c>
      <c r="B18" s="232"/>
      <c r="C18" s="232"/>
      <c r="D18" s="232"/>
      <c r="E18" s="232"/>
      <c r="F18" s="232"/>
      <c r="G18" s="232"/>
      <c r="H18" s="232"/>
      <c r="I18" s="232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2.75" customHeight="1">
      <c r="A19" s="274" t="s">
        <v>456</v>
      </c>
      <c r="B19" s="232"/>
      <c r="C19" s="232"/>
      <c r="D19" s="232"/>
      <c r="E19" s="232"/>
      <c r="F19" s="232"/>
      <c r="G19" s="232"/>
      <c r="H19" s="232"/>
      <c r="I19" s="23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49.5" customHeight="1">
      <c r="A20" s="275" t="s">
        <v>0</v>
      </c>
      <c r="B20" s="253"/>
      <c r="C20" s="275" t="s">
        <v>34</v>
      </c>
      <c r="D20" s="252"/>
      <c r="E20" s="252"/>
      <c r="F20" s="253"/>
      <c r="G20" s="92" t="s">
        <v>155</v>
      </c>
      <c r="H20" s="92" t="s">
        <v>156</v>
      </c>
      <c r="I20" s="92" t="s">
        <v>157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>
      <c r="A21" s="96" t="s">
        <v>38</v>
      </c>
      <c r="B21" s="95" t="s">
        <v>158</v>
      </c>
      <c r="C21" s="276" t="s">
        <v>158</v>
      </c>
      <c r="D21" s="252"/>
      <c r="E21" s="252"/>
      <c r="F21" s="253"/>
      <c r="G21" s="95"/>
      <c r="H21" s="214">
        <f>SUM(H22+H28)</f>
        <v>806969.87</v>
      </c>
      <c r="I21" s="96">
        <v>766828.21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2.75" customHeight="1">
      <c r="A22" s="94" t="s">
        <v>40</v>
      </c>
      <c r="B22" s="103" t="s">
        <v>159</v>
      </c>
      <c r="C22" s="277" t="s">
        <v>159</v>
      </c>
      <c r="D22" s="252"/>
      <c r="E22" s="252"/>
      <c r="F22" s="253"/>
      <c r="G22" s="103" t="s">
        <v>482</v>
      </c>
      <c r="H22" s="214">
        <f>SUM(H23+H24+H25+H26)</f>
        <v>132047.35999999999</v>
      </c>
      <c r="I22" s="96">
        <v>76529.320000000007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2.75" customHeight="1">
      <c r="A23" s="94" t="s">
        <v>185</v>
      </c>
      <c r="B23" s="103" t="s">
        <v>73</v>
      </c>
      <c r="C23" s="277" t="s">
        <v>73</v>
      </c>
      <c r="D23" s="252"/>
      <c r="E23" s="252"/>
      <c r="F23" s="253"/>
      <c r="G23" s="103"/>
      <c r="H23" s="95">
        <v>16441.330000000002</v>
      </c>
      <c r="I23" s="96">
        <v>6533.93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2.75" customHeight="1">
      <c r="A24" s="94" t="s">
        <v>186</v>
      </c>
      <c r="B24" s="93" t="s">
        <v>187</v>
      </c>
      <c r="C24" s="278" t="s">
        <v>187</v>
      </c>
      <c r="D24" s="252"/>
      <c r="E24" s="252"/>
      <c r="F24" s="253"/>
      <c r="G24" s="93"/>
      <c r="H24" s="95"/>
      <c r="I24" s="96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>
      <c r="A25" s="94" t="s">
        <v>188</v>
      </c>
      <c r="B25" s="103" t="s">
        <v>189</v>
      </c>
      <c r="C25" s="278" t="s">
        <v>189</v>
      </c>
      <c r="D25" s="252"/>
      <c r="E25" s="252"/>
      <c r="F25" s="253"/>
      <c r="G25" s="103"/>
      <c r="H25" s="214">
        <v>853.1</v>
      </c>
      <c r="I25" s="96">
        <v>1029.1199999999999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2.75" customHeight="1">
      <c r="A26" s="94" t="s">
        <v>190</v>
      </c>
      <c r="B26" s="93" t="s">
        <v>191</v>
      </c>
      <c r="C26" s="278" t="s">
        <v>191</v>
      </c>
      <c r="D26" s="252"/>
      <c r="E26" s="252"/>
      <c r="F26" s="253"/>
      <c r="G26" s="93"/>
      <c r="H26" s="95">
        <v>114752.93</v>
      </c>
      <c r="I26" s="96">
        <v>68966.27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2.75" customHeight="1">
      <c r="A27" s="94" t="s">
        <v>42</v>
      </c>
      <c r="B27" s="103" t="s">
        <v>160</v>
      </c>
      <c r="C27" s="278" t="s">
        <v>160</v>
      </c>
      <c r="D27" s="252"/>
      <c r="E27" s="252"/>
      <c r="F27" s="253"/>
      <c r="G27" s="103"/>
      <c r="H27" s="95"/>
      <c r="I27" s="9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customHeight="1">
      <c r="A28" s="94" t="s">
        <v>44</v>
      </c>
      <c r="B28" s="103" t="s">
        <v>161</v>
      </c>
      <c r="C28" s="278" t="s">
        <v>161</v>
      </c>
      <c r="D28" s="252"/>
      <c r="E28" s="252"/>
      <c r="F28" s="253"/>
      <c r="G28" s="103" t="s">
        <v>482</v>
      </c>
      <c r="H28" s="95">
        <v>674922.51</v>
      </c>
      <c r="I28" s="96">
        <v>690298.89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2.75" customHeight="1">
      <c r="A29" s="94" t="s">
        <v>162</v>
      </c>
      <c r="B29" s="93" t="s">
        <v>163</v>
      </c>
      <c r="C29" s="278" t="s">
        <v>163</v>
      </c>
      <c r="D29" s="252"/>
      <c r="E29" s="252"/>
      <c r="F29" s="253"/>
      <c r="G29" s="93"/>
      <c r="H29" s="95">
        <v>674922.51</v>
      </c>
      <c r="I29" s="96">
        <v>690298.89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>
      <c r="A30" s="94" t="s">
        <v>164</v>
      </c>
      <c r="B30" s="93" t="s">
        <v>165</v>
      </c>
      <c r="C30" s="278" t="s">
        <v>165</v>
      </c>
      <c r="D30" s="252"/>
      <c r="E30" s="252"/>
      <c r="F30" s="253"/>
      <c r="G30" s="93"/>
      <c r="H30" s="95"/>
      <c r="I30" s="9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>
      <c r="A31" s="96" t="s">
        <v>47</v>
      </c>
      <c r="B31" s="95" t="s">
        <v>166</v>
      </c>
      <c r="C31" s="276" t="s">
        <v>166</v>
      </c>
      <c r="D31" s="252"/>
      <c r="E31" s="252"/>
      <c r="F31" s="253"/>
      <c r="G31" s="93" t="s">
        <v>483</v>
      </c>
      <c r="H31" s="214">
        <f>SUM(H32+H33+H34+H35+H36+H37+H38+H39+H40+H41+H42+H43+H44+H45)</f>
        <v>-762254.66</v>
      </c>
      <c r="I31" s="96">
        <v>-723746.98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>
      <c r="A32" s="94" t="s">
        <v>40</v>
      </c>
      <c r="B32" s="103" t="s">
        <v>192</v>
      </c>
      <c r="C32" s="278" t="s">
        <v>193</v>
      </c>
      <c r="D32" s="252"/>
      <c r="E32" s="252"/>
      <c r="F32" s="253"/>
      <c r="G32" s="103"/>
      <c r="H32" s="95">
        <v>-489313.93</v>
      </c>
      <c r="I32" s="96">
        <v>-518239.95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>
      <c r="A33" s="94" t="s">
        <v>42</v>
      </c>
      <c r="B33" s="103" t="s">
        <v>194</v>
      </c>
      <c r="C33" s="278" t="s">
        <v>195</v>
      </c>
      <c r="D33" s="252"/>
      <c r="E33" s="252"/>
      <c r="F33" s="253"/>
      <c r="G33" s="103"/>
      <c r="H33" s="95">
        <v>-16780.72</v>
      </c>
      <c r="I33" s="96">
        <v>-14259.47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>
      <c r="A34" s="94" t="s">
        <v>44</v>
      </c>
      <c r="B34" s="103" t="s">
        <v>196</v>
      </c>
      <c r="C34" s="278" t="s">
        <v>197</v>
      </c>
      <c r="D34" s="252"/>
      <c r="E34" s="252"/>
      <c r="F34" s="253"/>
      <c r="G34" s="103"/>
      <c r="H34" s="93">
        <v>-15520.43</v>
      </c>
      <c r="I34" s="94">
        <v>-19267.66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>
      <c r="A35" s="94" t="s">
        <v>46</v>
      </c>
      <c r="B35" s="103" t="s">
        <v>198</v>
      </c>
      <c r="C35" s="277" t="s">
        <v>199</v>
      </c>
      <c r="D35" s="252"/>
      <c r="E35" s="252"/>
      <c r="F35" s="253"/>
      <c r="G35" s="103"/>
      <c r="H35" s="93"/>
      <c r="I35" s="94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>
      <c r="A36" s="94" t="s">
        <v>68</v>
      </c>
      <c r="B36" s="103" t="s">
        <v>200</v>
      </c>
      <c r="C36" s="277" t="s">
        <v>201</v>
      </c>
      <c r="D36" s="252"/>
      <c r="E36" s="252"/>
      <c r="F36" s="253"/>
      <c r="G36" s="103"/>
      <c r="H36" s="93">
        <v>-5980.59</v>
      </c>
      <c r="I36" s="94">
        <v>-2293.56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>
      <c r="A37" s="94" t="s">
        <v>202</v>
      </c>
      <c r="B37" s="103" t="s">
        <v>203</v>
      </c>
      <c r="C37" s="277" t="s">
        <v>204</v>
      </c>
      <c r="D37" s="252"/>
      <c r="E37" s="252"/>
      <c r="F37" s="253"/>
      <c r="G37" s="103"/>
      <c r="H37" s="213">
        <v>-490.5</v>
      </c>
      <c r="I37" s="94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>
      <c r="A38" s="94" t="s">
        <v>205</v>
      </c>
      <c r="B38" s="103" t="s">
        <v>206</v>
      </c>
      <c r="C38" s="277" t="s">
        <v>207</v>
      </c>
      <c r="D38" s="252"/>
      <c r="E38" s="252"/>
      <c r="F38" s="253"/>
      <c r="G38" s="103"/>
      <c r="H38" s="93">
        <v>-7568.03</v>
      </c>
      <c r="I38" s="93">
        <v>-5733.46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>
      <c r="A39" s="94" t="s">
        <v>208</v>
      </c>
      <c r="B39" s="103" t="s">
        <v>167</v>
      </c>
      <c r="C39" s="278" t="s">
        <v>167</v>
      </c>
      <c r="D39" s="252"/>
      <c r="E39" s="252"/>
      <c r="F39" s="253"/>
      <c r="G39" s="103"/>
      <c r="H39" s="93"/>
      <c r="I39" s="93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>
      <c r="A40" s="94" t="s">
        <v>209</v>
      </c>
      <c r="B40" s="103" t="s">
        <v>210</v>
      </c>
      <c r="C40" s="277" t="s">
        <v>210</v>
      </c>
      <c r="D40" s="252"/>
      <c r="E40" s="252"/>
      <c r="F40" s="253"/>
      <c r="G40" s="103"/>
      <c r="H40" s="93">
        <v>-137974.12</v>
      </c>
      <c r="I40" s="213">
        <v>-74598.3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5.75" customHeight="1">
      <c r="A41" s="94" t="s">
        <v>211</v>
      </c>
      <c r="B41" s="103" t="s">
        <v>212</v>
      </c>
      <c r="C41" s="278" t="s">
        <v>168</v>
      </c>
      <c r="D41" s="252"/>
      <c r="E41" s="252"/>
      <c r="F41" s="253"/>
      <c r="G41" s="103"/>
      <c r="H41" s="93"/>
      <c r="I41" s="93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5.75" customHeight="1">
      <c r="A42" s="94" t="s">
        <v>213</v>
      </c>
      <c r="B42" s="103" t="s">
        <v>214</v>
      </c>
      <c r="C42" s="278" t="s">
        <v>215</v>
      </c>
      <c r="D42" s="252"/>
      <c r="E42" s="252"/>
      <c r="F42" s="253"/>
      <c r="G42" s="103"/>
      <c r="H42" s="213">
        <v>-4356</v>
      </c>
      <c r="I42" s="93">
        <v>-4245.58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>
      <c r="A43" s="94" t="s">
        <v>216</v>
      </c>
      <c r="B43" s="103" t="s">
        <v>217</v>
      </c>
      <c r="C43" s="278" t="s">
        <v>169</v>
      </c>
      <c r="D43" s="252"/>
      <c r="E43" s="252"/>
      <c r="F43" s="253"/>
      <c r="G43" s="103"/>
      <c r="H43" s="93"/>
      <c r="I43" s="93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>
      <c r="A44" s="94" t="s">
        <v>218</v>
      </c>
      <c r="B44" s="103" t="s">
        <v>219</v>
      </c>
      <c r="C44" s="278" t="s">
        <v>220</v>
      </c>
      <c r="D44" s="252"/>
      <c r="E44" s="252"/>
      <c r="F44" s="253"/>
      <c r="G44" s="103"/>
      <c r="H44" s="93">
        <v>-81271.25</v>
      </c>
      <c r="I44" s="93">
        <v>-81434.89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>
      <c r="A45" s="94" t="s">
        <v>221</v>
      </c>
      <c r="B45" s="103" t="s">
        <v>222</v>
      </c>
      <c r="C45" s="265" t="s">
        <v>170</v>
      </c>
      <c r="D45" s="252"/>
      <c r="E45" s="252"/>
      <c r="F45" s="253"/>
      <c r="G45" s="103"/>
      <c r="H45" s="104">
        <v>-2999.09</v>
      </c>
      <c r="I45" s="104">
        <v>-3674.11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>
      <c r="A46" s="95" t="s">
        <v>48</v>
      </c>
      <c r="B46" s="97" t="s">
        <v>171</v>
      </c>
      <c r="C46" s="264" t="s">
        <v>171</v>
      </c>
      <c r="D46" s="252"/>
      <c r="E46" s="252"/>
      <c r="F46" s="253"/>
      <c r="G46" s="103"/>
      <c r="H46" s="215">
        <f>SUM(H21+H31)</f>
        <v>44715.209999999963</v>
      </c>
      <c r="I46" s="105">
        <v>43081.23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>
      <c r="A47" s="95" t="s">
        <v>71</v>
      </c>
      <c r="B47" s="95" t="s">
        <v>172</v>
      </c>
      <c r="C47" s="263" t="s">
        <v>172</v>
      </c>
      <c r="D47" s="252"/>
      <c r="E47" s="252"/>
      <c r="F47" s="253"/>
      <c r="G47" s="104"/>
      <c r="H47" s="105"/>
      <c r="I47" s="105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>
      <c r="A48" s="93" t="s">
        <v>152</v>
      </c>
      <c r="B48" s="103" t="s">
        <v>223</v>
      </c>
      <c r="C48" s="265" t="s">
        <v>173</v>
      </c>
      <c r="D48" s="252"/>
      <c r="E48" s="252"/>
      <c r="F48" s="253"/>
      <c r="G48" s="104"/>
      <c r="H48" s="104"/>
      <c r="I48" s="104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>
      <c r="A49" s="93" t="s">
        <v>42</v>
      </c>
      <c r="B49" s="103" t="s">
        <v>174</v>
      </c>
      <c r="C49" s="265" t="s">
        <v>174</v>
      </c>
      <c r="D49" s="252"/>
      <c r="E49" s="252"/>
      <c r="F49" s="253"/>
      <c r="G49" s="104"/>
      <c r="H49" s="104"/>
      <c r="I49" s="104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>
      <c r="A50" s="93" t="s">
        <v>224</v>
      </c>
      <c r="B50" s="103" t="s">
        <v>225</v>
      </c>
      <c r="C50" s="265" t="s">
        <v>175</v>
      </c>
      <c r="D50" s="252"/>
      <c r="E50" s="252"/>
      <c r="F50" s="253"/>
      <c r="G50" s="104"/>
      <c r="H50" s="104"/>
      <c r="I50" s="104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>
      <c r="A51" s="95" t="s">
        <v>78</v>
      </c>
      <c r="B51" s="97" t="s">
        <v>176</v>
      </c>
      <c r="C51" s="264" t="s">
        <v>176</v>
      </c>
      <c r="D51" s="252"/>
      <c r="E51" s="252"/>
      <c r="F51" s="253"/>
      <c r="G51" s="104" t="s">
        <v>484</v>
      </c>
      <c r="H51" s="105">
        <v>104.43</v>
      </c>
      <c r="I51" s="105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>
      <c r="A52" s="95" t="s">
        <v>107</v>
      </c>
      <c r="B52" s="97" t="s">
        <v>177</v>
      </c>
      <c r="C52" s="279" t="s">
        <v>177</v>
      </c>
      <c r="D52" s="252"/>
      <c r="E52" s="252"/>
      <c r="F52" s="253"/>
      <c r="G52" s="104" t="s">
        <v>485</v>
      </c>
      <c r="H52" s="105">
        <v>31348.01</v>
      </c>
      <c r="I52" s="105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>
      <c r="A53" s="95" t="s">
        <v>149</v>
      </c>
      <c r="B53" s="97" t="s">
        <v>226</v>
      </c>
      <c r="C53" s="264" t="s">
        <v>226</v>
      </c>
      <c r="D53" s="252"/>
      <c r="E53" s="252"/>
      <c r="F53" s="253"/>
      <c r="G53" s="105"/>
      <c r="H53" s="105"/>
      <c r="I53" s="105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30" customHeight="1">
      <c r="A54" s="95" t="s">
        <v>179</v>
      </c>
      <c r="B54" s="95" t="s">
        <v>178</v>
      </c>
      <c r="C54" s="276" t="s">
        <v>178</v>
      </c>
      <c r="D54" s="252"/>
      <c r="E54" s="252"/>
      <c r="F54" s="253"/>
      <c r="G54" s="105"/>
      <c r="H54" s="215">
        <f>SUM(H46+H47+H51+H52)</f>
        <v>76167.649999999965</v>
      </c>
      <c r="I54" s="105">
        <v>43081.23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>
      <c r="A55" s="95" t="s">
        <v>40</v>
      </c>
      <c r="B55" s="95" t="s">
        <v>180</v>
      </c>
      <c r="C55" s="263" t="s">
        <v>180</v>
      </c>
      <c r="D55" s="252"/>
      <c r="E55" s="252"/>
      <c r="F55" s="253"/>
      <c r="G55" s="105"/>
      <c r="H55" s="105"/>
      <c r="I55" s="105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>
      <c r="A56" s="95" t="s">
        <v>227</v>
      </c>
      <c r="B56" s="97" t="s">
        <v>181</v>
      </c>
      <c r="C56" s="264" t="s">
        <v>181</v>
      </c>
      <c r="D56" s="252"/>
      <c r="E56" s="252"/>
      <c r="F56" s="253"/>
      <c r="G56" s="105"/>
      <c r="H56" s="105">
        <v>76167.649999999994</v>
      </c>
      <c r="I56" s="105">
        <v>43081.23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>
      <c r="A57" s="93" t="s">
        <v>40</v>
      </c>
      <c r="B57" s="103" t="s">
        <v>228</v>
      </c>
      <c r="C57" s="265" t="s">
        <v>228</v>
      </c>
      <c r="D57" s="252"/>
      <c r="E57" s="252"/>
      <c r="F57" s="253"/>
      <c r="G57" s="104"/>
      <c r="H57" s="104"/>
      <c r="I57" s="104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>
      <c r="A58" s="93" t="s">
        <v>42</v>
      </c>
      <c r="B58" s="103" t="s">
        <v>229</v>
      </c>
      <c r="C58" s="265" t="s">
        <v>229</v>
      </c>
      <c r="D58" s="252"/>
      <c r="E58" s="252"/>
      <c r="F58" s="253"/>
      <c r="G58" s="104"/>
      <c r="H58" s="104"/>
      <c r="I58" s="104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>
      <c r="A59" s="3"/>
      <c r="B59" s="3"/>
      <c r="C59" s="3"/>
      <c r="D59" s="3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5" customHeight="1">
      <c r="A60" s="266" t="s">
        <v>457</v>
      </c>
      <c r="B60" s="256"/>
      <c r="C60" s="256"/>
      <c r="D60" s="256"/>
      <c r="E60" s="256"/>
      <c r="F60" s="256"/>
      <c r="G60" s="98" t="s">
        <v>230</v>
      </c>
      <c r="H60" s="261" t="s">
        <v>458</v>
      </c>
      <c r="I60" s="25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5" customHeight="1">
      <c r="A61" s="259" t="s">
        <v>231</v>
      </c>
      <c r="B61" s="232"/>
      <c r="C61" s="232"/>
      <c r="D61" s="232"/>
      <c r="E61" s="232"/>
      <c r="F61" s="232"/>
      <c r="G61" s="100" t="s">
        <v>232</v>
      </c>
      <c r="H61" s="262" t="s">
        <v>114</v>
      </c>
      <c r="I61" s="23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" customHeight="1">
      <c r="A62" s="99"/>
      <c r="B62" s="99"/>
      <c r="C62" s="99"/>
      <c r="D62" s="99"/>
      <c r="E62" s="99"/>
      <c r="F62" s="99"/>
      <c r="G62" s="99"/>
      <c r="H62" s="100"/>
      <c r="I62" s="100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260" t="s">
        <v>459</v>
      </c>
      <c r="B63" s="256"/>
      <c r="C63" s="256"/>
      <c r="D63" s="256"/>
      <c r="E63" s="256"/>
      <c r="F63" s="256"/>
      <c r="G63" s="30" t="s">
        <v>233</v>
      </c>
      <c r="H63" s="261" t="s">
        <v>460</v>
      </c>
      <c r="I63" s="256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>
      <c r="A64" s="259" t="s">
        <v>234</v>
      </c>
      <c r="B64" s="259"/>
      <c r="C64" s="259"/>
      <c r="D64" s="259"/>
      <c r="E64" s="259"/>
      <c r="F64" s="259"/>
      <c r="G64" s="100" t="s">
        <v>235</v>
      </c>
      <c r="H64" s="262" t="s">
        <v>114</v>
      </c>
      <c r="I64" s="23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61"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55:F55"/>
    <mergeCell ref="C56:F56"/>
    <mergeCell ref="C57:F57"/>
    <mergeCell ref="C58:F58"/>
    <mergeCell ref="A60:F60"/>
    <mergeCell ref="A61:F61"/>
    <mergeCell ref="A63:F63"/>
    <mergeCell ref="H63:I63"/>
    <mergeCell ref="A64:F64"/>
    <mergeCell ref="H64:I64"/>
  </mergeCells>
  <printOptions horizontalCentered="1"/>
  <pageMargins left="1.1811023622047245" right="0.39370078740157483" top="0.78740157480314965" bottom="0.39370078740157483" header="0" footer="0"/>
  <pageSetup paperSize="9" scale="8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AA0E-2C22-4B09-80BA-9E5DD36AB85C}">
  <dimension ref="A1:Z57"/>
  <sheetViews>
    <sheetView workbookViewId="0">
      <selection activeCell="H9" sqref="H9"/>
    </sheetView>
  </sheetViews>
  <sheetFormatPr defaultRowHeight="12.75"/>
  <cols>
    <col min="1" max="1" width="5.28515625" style="189" customWidth="1"/>
    <col min="2" max="2" width="2" style="189" customWidth="1"/>
    <col min="3" max="3" width="35" style="189" customWidth="1"/>
    <col min="4" max="4" width="9.140625" style="189"/>
    <col min="5" max="5" width="12.7109375" style="189" customWidth="1"/>
    <col min="6" max="6" width="12.140625" style="189" customWidth="1"/>
    <col min="7" max="7" width="11.5703125" style="189" customWidth="1"/>
    <col min="8" max="8" width="11.42578125" style="189" customWidth="1"/>
    <col min="9" max="9" width="9.140625" style="189" customWidth="1"/>
    <col min="10" max="10" width="10.28515625" style="189" customWidth="1"/>
    <col min="11" max="16384" width="9.140625" style="189"/>
  </cols>
  <sheetData>
    <row r="1" spans="1:26" ht="12.75" customHeight="1">
      <c r="A1" s="133"/>
      <c r="B1" s="133"/>
      <c r="C1" s="133" t="s">
        <v>455</v>
      </c>
      <c r="D1" s="133"/>
      <c r="E1" s="133"/>
      <c r="F1" s="133"/>
      <c r="G1" s="133"/>
      <c r="H1" s="133"/>
      <c r="I1" s="133" t="s">
        <v>464</v>
      </c>
      <c r="J1" s="107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12.75" customHeight="1">
      <c r="A2" s="133"/>
      <c r="B2" s="133"/>
      <c r="C2" s="133" t="s">
        <v>462</v>
      </c>
      <c r="D2" s="133"/>
      <c r="E2" s="133"/>
      <c r="F2" s="133"/>
      <c r="G2" s="133"/>
      <c r="H2" s="133"/>
      <c r="I2" s="110" t="s">
        <v>327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75" customHeight="1">
      <c r="A3" s="133"/>
      <c r="B3" s="133"/>
      <c r="C3" s="218">
        <v>44771</v>
      </c>
      <c r="D3" s="133"/>
      <c r="E3" s="133"/>
      <c r="F3" s="133"/>
      <c r="G3" s="133"/>
      <c r="H3" s="133"/>
      <c r="I3" s="32" t="s">
        <v>2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2.7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30" customHeight="1">
      <c r="A5" s="302" t="s">
        <v>443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176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ht="12.75" customHeight="1">
      <c r="A6" s="133"/>
      <c r="B6" s="133"/>
      <c r="C6" s="133"/>
      <c r="D6" s="303"/>
      <c r="E6" s="237"/>
      <c r="F6" s="237"/>
      <c r="G6" s="237"/>
      <c r="H6" s="237"/>
      <c r="I6" s="237"/>
      <c r="J6" s="237"/>
      <c r="K6" s="237"/>
      <c r="L6" s="237"/>
      <c r="M6" s="238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27.75" customHeight="1">
      <c r="A7" s="304" t="s">
        <v>444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176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9" spans="1:26">
      <c r="H9" s="230" t="s">
        <v>456</v>
      </c>
    </row>
    <row r="10" spans="1:26" ht="24.75" customHeight="1">
      <c r="A10" s="294" t="s">
        <v>0</v>
      </c>
      <c r="B10" s="305" t="s">
        <v>34</v>
      </c>
      <c r="C10" s="305"/>
      <c r="D10" s="294" t="s">
        <v>118</v>
      </c>
      <c r="E10" s="294" t="s">
        <v>119</v>
      </c>
      <c r="F10" s="306" t="s">
        <v>120</v>
      </c>
      <c r="G10" s="307"/>
      <c r="H10" s="308"/>
      <c r="I10" s="294" t="s">
        <v>328</v>
      </c>
      <c r="J10" s="294"/>
      <c r="K10" s="294" t="s">
        <v>124</v>
      </c>
      <c r="L10" s="294" t="s">
        <v>236</v>
      </c>
    </row>
    <row r="11" spans="1:26" ht="12.75" customHeight="1">
      <c r="A11" s="294"/>
      <c r="B11" s="305"/>
      <c r="C11" s="305"/>
      <c r="D11" s="294"/>
      <c r="E11" s="294"/>
      <c r="F11" s="309"/>
      <c r="G11" s="310"/>
      <c r="H11" s="311"/>
      <c r="I11" s="294"/>
      <c r="J11" s="294"/>
      <c r="K11" s="294"/>
      <c r="L11" s="294"/>
    </row>
    <row r="12" spans="1:26" ht="51">
      <c r="A12" s="294"/>
      <c r="B12" s="305"/>
      <c r="C12" s="305"/>
      <c r="D12" s="294"/>
      <c r="E12" s="294"/>
      <c r="F12" s="204" t="s">
        <v>426</v>
      </c>
      <c r="G12" s="204" t="s">
        <v>445</v>
      </c>
      <c r="H12" s="204" t="s">
        <v>120</v>
      </c>
      <c r="I12" s="204" t="s">
        <v>427</v>
      </c>
      <c r="J12" s="204" t="s">
        <v>54</v>
      </c>
      <c r="K12" s="294"/>
      <c r="L12" s="294"/>
    </row>
    <row r="13" spans="1:26">
      <c r="A13" s="206">
        <v>1</v>
      </c>
      <c r="B13" s="295">
        <v>2</v>
      </c>
      <c r="C13" s="295"/>
      <c r="D13" s="161">
        <v>3</v>
      </c>
      <c r="E13" s="161">
        <v>4</v>
      </c>
      <c r="F13" s="161">
        <v>5</v>
      </c>
      <c r="G13" s="161">
        <v>6</v>
      </c>
      <c r="H13" s="161">
        <v>7</v>
      </c>
      <c r="I13" s="161">
        <v>8</v>
      </c>
      <c r="J13" s="161">
        <v>9</v>
      </c>
      <c r="K13" s="161">
        <v>10</v>
      </c>
      <c r="L13" s="161">
        <v>11</v>
      </c>
    </row>
    <row r="14" spans="1:26" ht="51" customHeight="1">
      <c r="A14" s="207" t="s">
        <v>1</v>
      </c>
      <c r="B14" s="281" t="s">
        <v>315</v>
      </c>
      <c r="C14" s="281"/>
      <c r="D14" s="203"/>
      <c r="E14" s="203">
        <v>2943.86</v>
      </c>
      <c r="F14" s="203"/>
      <c r="G14" s="203"/>
      <c r="H14" s="203"/>
      <c r="I14" s="203"/>
      <c r="J14" s="203"/>
      <c r="K14" s="203"/>
      <c r="L14" s="203">
        <v>2943.86</v>
      </c>
    </row>
    <row r="15" spans="1:26">
      <c r="A15" s="207" t="s">
        <v>3</v>
      </c>
      <c r="B15" s="292" t="s">
        <v>329</v>
      </c>
      <c r="C15" s="291"/>
      <c r="D15" s="203"/>
      <c r="E15" s="203"/>
      <c r="F15" s="203"/>
      <c r="G15" s="203"/>
      <c r="H15" s="203"/>
      <c r="I15" s="203"/>
      <c r="J15" s="203"/>
      <c r="K15" s="203"/>
      <c r="L15" s="203"/>
    </row>
    <row r="16" spans="1:26">
      <c r="A16" s="177" t="s">
        <v>242</v>
      </c>
      <c r="B16" s="179"/>
      <c r="C16" s="180" t="s">
        <v>428</v>
      </c>
      <c r="D16" s="203"/>
      <c r="E16" s="203"/>
      <c r="F16" s="203"/>
      <c r="G16" s="203"/>
      <c r="H16" s="203"/>
      <c r="I16" s="203"/>
      <c r="J16" s="203"/>
      <c r="K16" s="203"/>
      <c r="L16" s="203"/>
    </row>
    <row r="17" spans="1:12" ht="25.5">
      <c r="A17" s="206" t="s">
        <v>243</v>
      </c>
      <c r="B17" s="181"/>
      <c r="C17" s="182" t="s">
        <v>429</v>
      </c>
      <c r="D17" s="205"/>
      <c r="E17" s="203"/>
      <c r="F17" s="203"/>
      <c r="G17" s="203"/>
      <c r="H17" s="203"/>
      <c r="I17" s="203"/>
      <c r="J17" s="203"/>
      <c r="K17" s="203"/>
      <c r="L17" s="203"/>
    </row>
    <row r="18" spans="1:12" ht="25.5">
      <c r="A18" s="177" t="s">
        <v>268</v>
      </c>
      <c r="B18" s="179"/>
      <c r="C18" s="205" t="s">
        <v>446</v>
      </c>
      <c r="D18" s="205"/>
      <c r="E18" s="203"/>
      <c r="F18" s="203"/>
      <c r="G18" s="203"/>
      <c r="H18" s="203"/>
      <c r="I18" s="203"/>
      <c r="J18" s="203"/>
      <c r="K18" s="203"/>
      <c r="L18" s="203"/>
    </row>
    <row r="19" spans="1:12" ht="39.75" customHeight="1">
      <c r="A19" s="207" t="s">
        <v>5</v>
      </c>
      <c r="B19" s="296" t="s">
        <v>430</v>
      </c>
      <c r="C19" s="297"/>
      <c r="D19" s="203"/>
      <c r="E19" s="203"/>
      <c r="F19" s="203"/>
      <c r="G19" s="203"/>
      <c r="H19" s="203"/>
      <c r="I19" s="203"/>
      <c r="J19" s="203"/>
      <c r="K19" s="203"/>
      <c r="L19" s="202"/>
    </row>
    <row r="20" spans="1:12">
      <c r="A20" s="177" t="s">
        <v>244</v>
      </c>
      <c r="B20" s="179"/>
      <c r="C20" s="178" t="s">
        <v>317</v>
      </c>
      <c r="D20" s="205"/>
      <c r="E20" s="203"/>
      <c r="F20" s="203"/>
      <c r="G20" s="203"/>
      <c r="H20" s="203"/>
      <c r="I20" s="203"/>
      <c r="J20" s="203"/>
      <c r="K20" s="203"/>
      <c r="L20" s="202"/>
    </row>
    <row r="21" spans="1:12">
      <c r="A21" s="177" t="s">
        <v>245</v>
      </c>
      <c r="B21" s="179"/>
      <c r="C21" s="178" t="s">
        <v>318</v>
      </c>
      <c r="D21" s="205"/>
      <c r="E21" s="203"/>
      <c r="F21" s="203"/>
      <c r="G21" s="203"/>
      <c r="H21" s="203"/>
      <c r="I21" s="203"/>
      <c r="J21" s="203"/>
      <c r="K21" s="203"/>
      <c r="L21" s="202"/>
    </row>
    <row r="22" spans="1:12">
      <c r="A22" s="177" t="s">
        <v>276</v>
      </c>
      <c r="B22" s="179"/>
      <c r="C22" s="178" t="s">
        <v>319</v>
      </c>
      <c r="D22" s="205"/>
      <c r="E22" s="203"/>
      <c r="F22" s="203"/>
      <c r="G22" s="203"/>
      <c r="H22" s="203"/>
      <c r="I22" s="203"/>
      <c r="J22" s="203"/>
      <c r="K22" s="203"/>
      <c r="L22" s="202"/>
    </row>
    <row r="23" spans="1:12">
      <c r="A23" s="183" t="s">
        <v>6</v>
      </c>
      <c r="B23" s="288" t="s">
        <v>391</v>
      </c>
      <c r="C23" s="289"/>
      <c r="D23" s="205"/>
      <c r="E23" s="203"/>
      <c r="F23" s="203"/>
      <c r="G23" s="203"/>
      <c r="H23" s="203"/>
      <c r="I23" s="203"/>
      <c r="J23" s="203"/>
      <c r="K23" s="203"/>
      <c r="L23" s="203"/>
    </row>
    <row r="24" spans="1:12">
      <c r="A24" s="183" t="s">
        <v>7</v>
      </c>
      <c r="B24" s="298" t="s">
        <v>388</v>
      </c>
      <c r="C24" s="299"/>
      <c r="D24" s="205"/>
      <c r="E24" s="203"/>
      <c r="F24" s="203"/>
      <c r="G24" s="203"/>
      <c r="H24" s="203"/>
      <c r="I24" s="203"/>
      <c r="J24" s="203"/>
      <c r="K24" s="203"/>
      <c r="L24" s="203"/>
    </row>
    <row r="25" spans="1:12" ht="39.75" customHeight="1">
      <c r="A25" s="207" t="s">
        <v>8</v>
      </c>
      <c r="B25" s="290" t="s">
        <v>431</v>
      </c>
      <c r="C25" s="290"/>
      <c r="D25" s="203"/>
      <c r="E25" s="203">
        <v>2943.86</v>
      </c>
      <c r="F25" s="203"/>
      <c r="G25" s="203"/>
      <c r="H25" s="203"/>
      <c r="I25" s="203"/>
      <c r="J25" s="203"/>
      <c r="K25" s="203"/>
      <c r="L25" s="202">
        <v>2943.86</v>
      </c>
    </row>
    <row r="26" spans="1:12" ht="72" customHeight="1">
      <c r="A26" s="185" t="s">
        <v>248</v>
      </c>
      <c r="B26" s="300" t="s">
        <v>447</v>
      </c>
      <c r="C26" s="301"/>
      <c r="D26" s="186"/>
      <c r="E26" s="186">
        <v>2943.86</v>
      </c>
      <c r="F26" s="186"/>
      <c r="G26" s="186"/>
      <c r="H26" s="186"/>
      <c r="I26" s="186"/>
      <c r="J26" s="186"/>
      <c r="K26" s="186"/>
      <c r="L26" s="187">
        <v>2943.86</v>
      </c>
    </row>
    <row r="27" spans="1:12" ht="28.5" customHeight="1">
      <c r="A27" s="207" t="s">
        <v>9</v>
      </c>
      <c r="B27" s="281" t="s">
        <v>330</v>
      </c>
      <c r="C27" s="281"/>
      <c r="D27" s="161" t="s">
        <v>239</v>
      </c>
      <c r="E27" s="203">
        <v>-2943.86</v>
      </c>
      <c r="F27" s="203"/>
      <c r="G27" s="161" t="s">
        <v>239</v>
      </c>
      <c r="H27" s="161"/>
      <c r="I27" s="161" t="s">
        <v>239</v>
      </c>
      <c r="J27" s="161" t="s">
        <v>239</v>
      </c>
      <c r="K27" s="161"/>
      <c r="L27" s="203">
        <v>-2943.86</v>
      </c>
    </row>
    <row r="28" spans="1:12" ht="30" customHeight="1">
      <c r="A28" s="207" t="s">
        <v>10</v>
      </c>
      <c r="B28" s="281" t="s">
        <v>432</v>
      </c>
      <c r="C28" s="281"/>
      <c r="D28" s="161" t="s">
        <v>239</v>
      </c>
      <c r="E28" s="203"/>
      <c r="F28" s="203"/>
      <c r="G28" s="161" t="s">
        <v>239</v>
      </c>
      <c r="H28" s="161"/>
      <c r="I28" s="161" t="s">
        <v>239</v>
      </c>
      <c r="J28" s="161" t="s">
        <v>239</v>
      </c>
      <c r="K28" s="161"/>
      <c r="L28" s="203"/>
    </row>
    <row r="29" spans="1:12" ht="27.75" customHeight="1">
      <c r="A29" s="207" t="s">
        <v>11</v>
      </c>
      <c r="B29" s="284" t="s">
        <v>433</v>
      </c>
      <c r="C29" s="285"/>
      <c r="D29" s="161" t="s">
        <v>239</v>
      </c>
      <c r="E29" s="203"/>
      <c r="F29" s="203"/>
      <c r="G29" s="161" t="s">
        <v>239</v>
      </c>
      <c r="H29" s="161"/>
      <c r="I29" s="161" t="s">
        <v>239</v>
      </c>
      <c r="J29" s="161" t="s">
        <v>239</v>
      </c>
      <c r="K29" s="161"/>
      <c r="L29" s="202"/>
    </row>
    <row r="30" spans="1:12" ht="30" customHeight="1">
      <c r="A30" s="207" t="s">
        <v>12</v>
      </c>
      <c r="B30" s="284" t="s">
        <v>434</v>
      </c>
      <c r="C30" s="285"/>
      <c r="D30" s="161" t="s">
        <v>239</v>
      </c>
      <c r="E30" s="203"/>
      <c r="F30" s="203"/>
      <c r="G30" s="161" t="s">
        <v>239</v>
      </c>
      <c r="H30" s="161"/>
      <c r="I30" s="161" t="s">
        <v>239</v>
      </c>
      <c r="J30" s="161" t="s">
        <v>239</v>
      </c>
      <c r="K30" s="161"/>
      <c r="L30" s="202"/>
    </row>
    <row r="31" spans="1:12">
      <c r="A31" s="177" t="s">
        <v>303</v>
      </c>
      <c r="B31" s="179"/>
      <c r="C31" s="205" t="s">
        <v>317</v>
      </c>
      <c r="D31" s="188" t="s">
        <v>239</v>
      </c>
      <c r="E31" s="197"/>
      <c r="F31" s="197"/>
      <c r="G31" s="199" t="s">
        <v>239</v>
      </c>
      <c r="H31" s="199"/>
      <c r="I31" s="199" t="s">
        <v>239</v>
      </c>
      <c r="J31" s="199" t="s">
        <v>239</v>
      </c>
      <c r="K31" s="199"/>
      <c r="L31" s="202"/>
    </row>
    <row r="32" spans="1:12">
      <c r="A32" s="177" t="s">
        <v>304</v>
      </c>
      <c r="B32" s="179"/>
      <c r="C32" s="205" t="s">
        <v>318</v>
      </c>
      <c r="D32" s="188" t="s">
        <v>239</v>
      </c>
      <c r="E32" s="197"/>
      <c r="F32" s="197"/>
      <c r="G32" s="199" t="s">
        <v>239</v>
      </c>
      <c r="H32" s="199"/>
      <c r="I32" s="199" t="s">
        <v>239</v>
      </c>
      <c r="J32" s="199" t="s">
        <v>239</v>
      </c>
      <c r="K32" s="199"/>
      <c r="L32" s="202"/>
    </row>
    <row r="33" spans="1:12">
      <c r="A33" s="177" t="s">
        <v>305</v>
      </c>
      <c r="B33" s="179"/>
      <c r="C33" s="205" t="s">
        <v>319</v>
      </c>
      <c r="D33" s="188" t="s">
        <v>239</v>
      </c>
      <c r="E33" s="197"/>
      <c r="F33" s="197"/>
      <c r="G33" s="199" t="s">
        <v>239</v>
      </c>
      <c r="H33" s="199"/>
      <c r="I33" s="199" t="s">
        <v>239</v>
      </c>
      <c r="J33" s="199" t="s">
        <v>239</v>
      </c>
      <c r="K33" s="199"/>
      <c r="L33" s="202"/>
    </row>
    <row r="34" spans="1:12">
      <c r="A34" s="177" t="s">
        <v>13</v>
      </c>
      <c r="B34" s="286" t="s">
        <v>391</v>
      </c>
      <c r="C34" s="287"/>
      <c r="D34" s="184" t="s">
        <v>239</v>
      </c>
      <c r="E34" s="203"/>
      <c r="F34" s="203"/>
      <c r="G34" s="161" t="s">
        <v>239</v>
      </c>
      <c r="H34" s="161"/>
      <c r="I34" s="161" t="s">
        <v>239</v>
      </c>
      <c r="J34" s="161" t="s">
        <v>239</v>
      </c>
      <c r="K34" s="161"/>
      <c r="L34" s="202"/>
    </row>
    <row r="35" spans="1:12">
      <c r="A35" s="177" t="s">
        <v>14</v>
      </c>
      <c r="B35" s="288" t="s">
        <v>388</v>
      </c>
      <c r="C35" s="289"/>
      <c r="D35" s="184" t="s">
        <v>239</v>
      </c>
      <c r="E35" s="203"/>
      <c r="F35" s="203"/>
      <c r="G35" s="161" t="s">
        <v>239</v>
      </c>
      <c r="H35" s="161"/>
      <c r="I35" s="161" t="s">
        <v>239</v>
      </c>
      <c r="J35" s="161" t="s">
        <v>239</v>
      </c>
      <c r="K35" s="161"/>
      <c r="L35" s="202"/>
    </row>
    <row r="36" spans="1:12" ht="41.25" customHeight="1">
      <c r="A36" s="207" t="s">
        <v>15</v>
      </c>
      <c r="B36" s="290" t="s">
        <v>435</v>
      </c>
      <c r="C36" s="290"/>
      <c r="D36" s="161" t="s">
        <v>239</v>
      </c>
      <c r="E36" s="203">
        <v>-2943.86</v>
      </c>
      <c r="F36" s="203"/>
      <c r="G36" s="161" t="s">
        <v>239</v>
      </c>
      <c r="H36" s="161"/>
      <c r="I36" s="161" t="s">
        <v>239</v>
      </c>
      <c r="J36" s="161" t="s">
        <v>239</v>
      </c>
      <c r="K36" s="161"/>
      <c r="L36" s="202">
        <v>-2943.86</v>
      </c>
    </row>
    <row r="37" spans="1:12" ht="30" customHeight="1">
      <c r="A37" s="207" t="s">
        <v>16</v>
      </c>
      <c r="B37" s="281" t="s">
        <v>322</v>
      </c>
      <c r="C37" s="281"/>
      <c r="D37" s="203"/>
      <c r="E37" s="203"/>
      <c r="F37" s="203"/>
      <c r="G37" s="203"/>
      <c r="H37" s="203"/>
      <c r="I37" s="203"/>
      <c r="J37" s="203"/>
      <c r="K37" s="203"/>
      <c r="L37" s="202"/>
    </row>
    <row r="38" spans="1:12" ht="31.5" customHeight="1">
      <c r="A38" s="207" t="s">
        <v>17</v>
      </c>
      <c r="B38" s="281" t="s">
        <v>436</v>
      </c>
      <c r="C38" s="281"/>
      <c r="D38" s="203"/>
      <c r="E38" s="203"/>
      <c r="F38" s="203"/>
      <c r="G38" s="203"/>
      <c r="H38" s="203"/>
      <c r="I38" s="203"/>
      <c r="J38" s="203"/>
      <c r="K38" s="203"/>
      <c r="L38" s="202"/>
    </row>
    <row r="39" spans="1:12">
      <c r="A39" s="207" t="s">
        <v>18</v>
      </c>
      <c r="B39" s="291" t="s">
        <v>331</v>
      </c>
      <c r="C39" s="291"/>
      <c r="D39" s="203"/>
      <c r="E39" s="203"/>
      <c r="F39" s="203"/>
      <c r="G39" s="203"/>
      <c r="H39" s="203"/>
      <c r="I39" s="203"/>
      <c r="J39" s="203"/>
      <c r="K39" s="203"/>
      <c r="L39" s="202"/>
    </row>
    <row r="40" spans="1:12">
      <c r="A40" s="207" t="s">
        <v>20</v>
      </c>
      <c r="B40" s="291" t="s">
        <v>323</v>
      </c>
      <c r="C40" s="291"/>
      <c r="D40" s="203"/>
      <c r="E40" s="203"/>
      <c r="F40" s="203"/>
      <c r="G40" s="203"/>
      <c r="H40" s="203"/>
      <c r="I40" s="203"/>
      <c r="J40" s="203"/>
      <c r="K40" s="203"/>
      <c r="L40" s="202"/>
    </row>
    <row r="41" spans="1:12">
      <c r="A41" s="207" t="s">
        <v>21</v>
      </c>
      <c r="B41" s="292" t="s">
        <v>437</v>
      </c>
      <c r="C41" s="292"/>
      <c r="D41" s="203"/>
      <c r="E41" s="203"/>
      <c r="F41" s="203"/>
      <c r="G41" s="203"/>
      <c r="H41" s="203"/>
      <c r="I41" s="203"/>
      <c r="J41" s="203"/>
      <c r="K41" s="203"/>
      <c r="L41" s="202"/>
    </row>
    <row r="42" spans="1:12">
      <c r="A42" s="177" t="s">
        <v>395</v>
      </c>
      <c r="B42" s="179"/>
      <c r="C42" s="205" t="s">
        <v>317</v>
      </c>
      <c r="D42" s="205"/>
      <c r="E42" s="203"/>
      <c r="F42" s="203"/>
      <c r="G42" s="203"/>
      <c r="H42" s="203"/>
      <c r="I42" s="203"/>
      <c r="J42" s="203"/>
      <c r="K42" s="203"/>
      <c r="L42" s="202"/>
    </row>
    <row r="43" spans="1:12">
      <c r="A43" s="177" t="s">
        <v>396</v>
      </c>
      <c r="B43" s="179"/>
      <c r="C43" s="205" t="s">
        <v>318</v>
      </c>
      <c r="D43" s="205"/>
      <c r="E43" s="203"/>
      <c r="F43" s="203"/>
      <c r="G43" s="203"/>
      <c r="H43" s="203"/>
      <c r="I43" s="203"/>
      <c r="J43" s="203"/>
      <c r="K43" s="203"/>
      <c r="L43" s="202"/>
    </row>
    <row r="44" spans="1:12">
      <c r="A44" s="177" t="s">
        <v>397</v>
      </c>
      <c r="B44" s="179"/>
      <c r="C44" s="205" t="s">
        <v>319</v>
      </c>
      <c r="D44" s="205"/>
      <c r="E44" s="203"/>
      <c r="F44" s="203"/>
      <c r="G44" s="203"/>
      <c r="H44" s="203"/>
      <c r="I44" s="203"/>
      <c r="J44" s="203"/>
      <c r="K44" s="203"/>
      <c r="L44" s="202"/>
    </row>
    <row r="45" spans="1:12">
      <c r="A45" s="207" t="s">
        <v>22</v>
      </c>
      <c r="B45" s="293" t="s">
        <v>391</v>
      </c>
      <c r="C45" s="293"/>
      <c r="D45" s="203"/>
      <c r="E45" s="203"/>
      <c r="F45" s="203"/>
      <c r="G45" s="203"/>
      <c r="H45" s="203"/>
      <c r="I45" s="203"/>
      <c r="J45" s="203"/>
      <c r="K45" s="203"/>
      <c r="L45" s="202"/>
    </row>
    <row r="46" spans="1:12">
      <c r="A46" s="207" t="s">
        <v>23</v>
      </c>
      <c r="B46" s="281" t="s">
        <v>388</v>
      </c>
      <c r="C46" s="281"/>
      <c r="D46" s="203"/>
      <c r="E46" s="203"/>
      <c r="F46" s="203"/>
      <c r="G46" s="203"/>
      <c r="H46" s="203"/>
      <c r="I46" s="203"/>
      <c r="J46" s="203"/>
      <c r="K46" s="203"/>
      <c r="L46" s="202"/>
    </row>
    <row r="47" spans="1:12" ht="38.25" customHeight="1">
      <c r="A47" s="207" t="s">
        <v>24</v>
      </c>
      <c r="B47" s="281" t="s">
        <v>438</v>
      </c>
      <c r="C47" s="281"/>
      <c r="D47" s="203"/>
      <c r="E47" s="203"/>
      <c r="F47" s="203"/>
      <c r="G47" s="203"/>
      <c r="H47" s="203"/>
      <c r="I47" s="203"/>
      <c r="J47" s="203"/>
      <c r="K47" s="203"/>
      <c r="L47" s="202"/>
    </row>
    <row r="48" spans="1:12" ht="42" customHeight="1">
      <c r="A48" s="207" t="s">
        <v>25</v>
      </c>
      <c r="B48" s="281" t="s">
        <v>439</v>
      </c>
      <c r="C48" s="281"/>
      <c r="D48" s="203"/>
      <c r="E48" s="217">
        <v>0</v>
      </c>
      <c r="F48" s="203"/>
      <c r="G48" s="203"/>
      <c r="H48" s="203"/>
      <c r="I48" s="203"/>
      <c r="J48" s="203"/>
      <c r="K48" s="203"/>
      <c r="L48" s="216">
        <v>0</v>
      </c>
    </row>
    <row r="49" spans="1:12" ht="26.25" customHeight="1">
      <c r="A49" s="207" t="s">
        <v>26</v>
      </c>
      <c r="B49" s="281" t="s">
        <v>440</v>
      </c>
      <c r="C49" s="281"/>
      <c r="D49" s="203"/>
      <c r="E49" s="217">
        <v>0</v>
      </c>
      <c r="F49" s="203"/>
      <c r="G49" s="203"/>
      <c r="H49" s="203"/>
      <c r="I49" s="203"/>
      <c r="J49" s="203"/>
      <c r="K49" s="203"/>
      <c r="L49" s="216">
        <v>0</v>
      </c>
    </row>
    <row r="50" spans="1:12" ht="40.5" customHeight="1">
      <c r="A50" s="206" t="s">
        <v>27</v>
      </c>
      <c r="B50" s="282" t="s">
        <v>441</v>
      </c>
      <c r="C50" s="282"/>
      <c r="D50" s="203"/>
      <c r="E50" s="203"/>
      <c r="F50" s="203"/>
      <c r="G50" s="203"/>
      <c r="H50" s="203"/>
      <c r="I50" s="203"/>
      <c r="J50" s="203"/>
      <c r="K50" s="203"/>
      <c r="L50" s="202"/>
    </row>
    <row r="51" spans="1:12" ht="41.25" customHeight="1">
      <c r="A51" s="206" t="s">
        <v>28</v>
      </c>
      <c r="B51" s="282" t="s">
        <v>442</v>
      </c>
      <c r="C51" s="282"/>
      <c r="D51" s="203"/>
      <c r="E51" s="203"/>
      <c r="F51" s="203"/>
      <c r="G51" s="203"/>
      <c r="H51" s="203"/>
      <c r="I51" s="203"/>
      <c r="J51" s="203"/>
      <c r="K51" s="203"/>
      <c r="L51" s="202"/>
    </row>
    <row r="53" spans="1:12" ht="14.25">
      <c r="B53" s="283" t="s">
        <v>425</v>
      </c>
      <c r="C53" s="283"/>
      <c r="D53" s="283"/>
      <c r="E53" s="283"/>
      <c r="F53" s="283"/>
      <c r="G53" s="283"/>
      <c r="H53" s="283"/>
    </row>
    <row r="54" spans="1:12" ht="15">
      <c r="B54" s="280" t="s">
        <v>448</v>
      </c>
      <c r="C54" s="280"/>
      <c r="D54" s="280"/>
      <c r="E54" s="280"/>
      <c r="F54" s="280"/>
      <c r="G54" s="280"/>
      <c r="H54" s="280"/>
    </row>
    <row r="55" spans="1:12" ht="15">
      <c r="B55" s="280" t="s">
        <v>449</v>
      </c>
      <c r="C55" s="280"/>
      <c r="D55" s="280"/>
      <c r="E55" s="280"/>
      <c r="F55" s="280"/>
      <c r="G55" s="280"/>
      <c r="H55" s="280"/>
    </row>
    <row r="56" spans="1:12" ht="15">
      <c r="B56" s="280" t="s">
        <v>450</v>
      </c>
      <c r="C56" s="280"/>
      <c r="D56" s="280"/>
      <c r="E56" s="280"/>
      <c r="F56" s="280"/>
      <c r="G56" s="280"/>
      <c r="H56" s="280"/>
    </row>
    <row r="57" spans="1:12" ht="15">
      <c r="B57" s="280" t="s">
        <v>451</v>
      </c>
      <c r="C57" s="280"/>
      <c r="D57" s="280"/>
      <c r="E57" s="280"/>
      <c r="F57" s="280"/>
      <c r="G57" s="280"/>
      <c r="H57" s="280"/>
    </row>
  </sheetData>
  <mergeCells count="43"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B502-6C98-4EB7-9FB6-CD10C5866134}">
  <dimension ref="A1:R80"/>
  <sheetViews>
    <sheetView workbookViewId="0">
      <selection activeCell="C67" sqref="C67:I67"/>
    </sheetView>
  </sheetViews>
  <sheetFormatPr defaultRowHeight="12.75"/>
  <cols>
    <col min="1" max="1" width="5.5703125" style="189" customWidth="1"/>
    <col min="2" max="2" width="44.85546875" style="189" customWidth="1"/>
    <col min="3" max="3" width="11.28515625" style="189" customWidth="1"/>
    <col min="4" max="4" width="9.7109375" style="189" customWidth="1"/>
    <col min="5" max="5" width="9.85546875" style="189" customWidth="1"/>
    <col min="6" max="6" width="11.140625" style="189" customWidth="1"/>
    <col min="7" max="7" width="11.28515625" style="189" customWidth="1"/>
    <col min="8" max="8" width="13.28515625" style="189" customWidth="1"/>
    <col min="9" max="9" width="13.5703125" style="189" customWidth="1"/>
    <col min="10" max="10" width="12.5703125" style="189" customWidth="1"/>
    <col min="11" max="16384" width="9.140625" style="189"/>
  </cols>
  <sheetData>
    <row r="1" spans="1:18" s="222" customFormat="1">
      <c r="B1" s="222" t="s">
        <v>455</v>
      </c>
      <c r="H1" s="222" t="s">
        <v>465</v>
      </c>
    </row>
    <row r="2" spans="1:18" s="222" customFormat="1">
      <c r="B2" s="222" t="s">
        <v>462</v>
      </c>
      <c r="H2" s="110" t="s">
        <v>314</v>
      </c>
      <c r="I2" s="111"/>
      <c r="J2" s="88"/>
    </row>
    <row r="3" spans="1:18" s="222" customFormat="1">
      <c r="B3" s="228">
        <v>44771</v>
      </c>
      <c r="H3" s="32" t="s">
        <v>2</v>
      </c>
      <c r="I3" s="111"/>
      <c r="J3" s="88"/>
    </row>
    <row r="4" spans="1:18">
      <c r="A4" s="326"/>
      <c r="B4" s="326"/>
      <c r="C4" s="326"/>
      <c r="D4" s="326"/>
      <c r="E4" s="326"/>
      <c r="F4" s="326"/>
      <c r="G4" s="326"/>
      <c r="H4" s="326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>
      <c r="A5" s="32"/>
      <c r="B5" s="111"/>
      <c r="C5" s="111"/>
      <c r="D5" s="111"/>
      <c r="E5" s="111"/>
      <c r="F5" s="111"/>
      <c r="G5" s="111"/>
      <c r="H5" s="110"/>
      <c r="L5" s="88"/>
      <c r="M5" s="88"/>
      <c r="N5" s="88"/>
      <c r="O5" s="88"/>
      <c r="P5" s="88"/>
      <c r="Q5" s="88"/>
      <c r="R5" s="88"/>
    </row>
    <row r="6" spans="1:18">
      <c r="A6" s="32"/>
      <c r="B6" s="111"/>
      <c r="C6" s="111"/>
      <c r="D6" s="111"/>
      <c r="E6" s="111"/>
      <c r="F6" s="111"/>
      <c r="G6" s="111"/>
      <c r="H6" s="32"/>
      <c r="L6" s="88"/>
      <c r="M6" s="88"/>
      <c r="N6" s="88"/>
      <c r="O6" s="88"/>
      <c r="P6" s="88"/>
      <c r="Q6" s="88"/>
      <c r="R6" s="88"/>
    </row>
    <row r="7" spans="1:18">
      <c r="A7" s="32"/>
      <c r="B7" s="111"/>
      <c r="C7" s="111"/>
      <c r="D7" s="111"/>
      <c r="E7" s="111"/>
      <c r="F7" s="111"/>
      <c r="G7" s="111"/>
      <c r="H7" s="111"/>
      <c r="I7" s="111"/>
      <c r="J7" s="111"/>
      <c r="K7" s="88"/>
      <c r="L7" s="88"/>
      <c r="M7" s="88"/>
      <c r="N7" s="88"/>
      <c r="O7" s="88"/>
      <c r="P7" s="88"/>
      <c r="Q7" s="88"/>
      <c r="R7" s="88"/>
    </row>
    <row r="8" spans="1:18" ht="12.75" customHeight="1">
      <c r="A8" s="327" t="s">
        <v>423</v>
      </c>
      <c r="B8" s="328"/>
      <c r="C8" s="328"/>
      <c r="D8" s="328"/>
      <c r="E8" s="328"/>
      <c r="F8" s="328"/>
      <c r="G8" s="328"/>
      <c r="H8" s="328"/>
      <c r="I8" s="328"/>
      <c r="J8" s="328"/>
      <c r="K8" s="88"/>
      <c r="L8" s="88"/>
      <c r="M8" s="88"/>
      <c r="N8" s="88"/>
      <c r="O8" s="88"/>
      <c r="P8" s="88"/>
      <c r="Q8" s="88"/>
      <c r="R8" s="88"/>
    </row>
    <row r="9" spans="1:18" ht="15" customHeight="1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88"/>
      <c r="L9" s="88"/>
      <c r="M9" s="88"/>
      <c r="N9" s="88"/>
      <c r="O9" s="88"/>
      <c r="P9" s="88"/>
      <c r="Q9" s="88"/>
      <c r="R9" s="88"/>
    </row>
    <row r="10" spans="1:18" ht="59.25" customHeight="1">
      <c r="A10" s="174"/>
      <c r="B10" s="329" t="s">
        <v>424</v>
      </c>
      <c r="C10" s="330"/>
      <c r="D10" s="330"/>
      <c r="E10" s="330"/>
      <c r="F10" s="330"/>
      <c r="G10" s="330"/>
      <c r="H10" s="330"/>
      <c r="I10" s="330"/>
      <c r="J10" s="175"/>
      <c r="K10" s="88"/>
      <c r="L10" s="88"/>
      <c r="M10" s="88"/>
      <c r="N10" s="88"/>
      <c r="O10" s="88"/>
      <c r="P10" s="88"/>
      <c r="Q10" s="88"/>
      <c r="R10" s="88"/>
    </row>
    <row r="11" spans="1:18" ht="15.75">
      <c r="A11" s="201"/>
      <c r="B11" s="190"/>
      <c r="C11" s="190"/>
      <c r="D11" s="190"/>
      <c r="E11" s="190"/>
      <c r="F11" s="190"/>
      <c r="G11" s="190"/>
      <c r="H11" s="190"/>
      <c r="I11" s="190"/>
      <c r="J11" s="190"/>
      <c r="K11" s="88"/>
      <c r="L11" s="88"/>
      <c r="M11" s="88"/>
      <c r="N11" s="88"/>
      <c r="O11" s="88"/>
      <c r="P11" s="88"/>
      <c r="Q11" s="88"/>
      <c r="R11" s="88"/>
    </row>
    <row r="12" spans="1:18" ht="15.75">
      <c r="A12" s="201"/>
      <c r="B12" s="190"/>
      <c r="C12" s="190"/>
      <c r="D12" s="190"/>
      <c r="E12" s="190"/>
      <c r="F12" s="190"/>
      <c r="G12" s="230" t="s">
        <v>456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</row>
    <row r="13" spans="1:18" ht="39" customHeight="1">
      <c r="A13" s="317" t="s">
        <v>0</v>
      </c>
      <c r="B13" s="317" t="s">
        <v>34</v>
      </c>
      <c r="C13" s="317" t="s">
        <v>126</v>
      </c>
      <c r="D13" s="317" t="s">
        <v>376</v>
      </c>
      <c r="E13" s="317" t="s">
        <v>377</v>
      </c>
      <c r="F13" s="317" t="s">
        <v>127</v>
      </c>
      <c r="G13" s="317" t="s">
        <v>128</v>
      </c>
      <c r="H13" s="317" t="s">
        <v>378</v>
      </c>
      <c r="I13" s="317" t="s">
        <v>381</v>
      </c>
      <c r="J13" s="317" t="s">
        <v>236</v>
      </c>
    </row>
    <row r="14" spans="1:18">
      <c r="A14" s="317"/>
      <c r="B14" s="317"/>
      <c r="C14" s="317"/>
      <c r="D14" s="317"/>
      <c r="E14" s="317"/>
      <c r="F14" s="317"/>
      <c r="G14" s="317"/>
      <c r="H14" s="317"/>
      <c r="I14" s="317"/>
      <c r="J14" s="317"/>
    </row>
    <row r="15" spans="1:18">
      <c r="A15" s="199">
        <v>1</v>
      </c>
      <c r="B15" s="199">
        <v>2</v>
      </c>
      <c r="C15" s="199">
        <v>3</v>
      </c>
      <c r="D15" s="199">
        <v>4</v>
      </c>
      <c r="E15" s="199">
        <v>5</v>
      </c>
      <c r="F15" s="199">
        <v>6</v>
      </c>
      <c r="G15" s="199">
        <v>7</v>
      </c>
      <c r="H15" s="199">
        <v>8</v>
      </c>
      <c r="I15" s="199">
        <v>9</v>
      </c>
      <c r="J15" s="199">
        <v>10</v>
      </c>
    </row>
    <row r="16" spans="1:18" ht="35.25" customHeight="1">
      <c r="A16" s="198" t="s">
        <v>1</v>
      </c>
      <c r="B16" s="200" t="s">
        <v>315</v>
      </c>
      <c r="C16" s="219">
        <v>1839525.8</v>
      </c>
      <c r="D16" s="197"/>
      <c r="E16" s="197">
        <v>57885.09</v>
      </c>
      <c r="F16" s="219">
        <v>352755.3</v>
      </c>
      <c r="G16" s="197">
        <v>38121.870000000003</v>
      </c>
      <c r="H16" s="197">
        <v>123649.06</v>
      </c>
      <c r="I16" s="197">
        <v>814242.19</v>
      </c>
      <c r="J16" s="219">
        <f>SUM(C16:I16)</f>
        <v>3226179.31</v>
      </c>
    </row>
    <row r="17" spans="1:10" ht="27.75" customHeight="1">
      <c r="A17" s="199" t="s">
        <v>3</v>
      </c>
      <c r="B17" s="197" t="s">
        <v>382</v>
      </c>
      <c r="C17" s="197"/>
      <c r="D17" s="197"/>
      <c r="E17" s="197"/>
      <c r="F17" s="197"/>
      <c r="G17" s="197"/>
      <c r="H17" s="219">
        <v>5019</v>
      </c>
      <c r="I17" s="197">
        <v>25367.759999999998</v>
      </c>
      <c r="J17" s="197">
        <f>SUM(C17:I17)</f>
        <v>30386.76</v>
      </c>
    </row>
    <row r="18" spans="1:10" ht="30" customHeight="1">
      <c r="A18" s="199" t="s">
        <v>242</v>
      </c>
      <c r="B18" s="197" t="s">
        <v>383</v>
      </c>
      <c r="C18" s="197"/>
      <c r="D18" s="197"/>
      <c r="E18" s="197"/>
      <c r="F18" s="197"/>
      <c r="G18" s="197"/>
      <c r="H18" s="219">
        <v>5019</v>
      </c>
      <c r="I18" s="197">
        <v>25367.759999999998</v>
      </c>
      <c r="J18" s="197">
        <f>SUM(C18:I18)</f>
        <v>30386.76</v>
      </c>
    </row>
    <row r="19" spans="1:10" ht="21.75" customHeight="1">
      <c r="A19" s="199" t="s">
        <v>243</v>
      </c>
      <c r="B19" s="197" t="s">
        <v>316</v>
      </c>
      <c r="C19" s="197"/>
      <c r="D19" s="197"/>
      <c r="E19" s="197"/>
      <c r="F19" s="197"/>
      <c r="G19" s="197"/>
      <c r="H19" s="197"/>
      <c r="I19" s="197"/>
      <c r="J19" s="197"/>
    </row>
    <row r="20" spans="1:10" ht="36.75" customHeight="1">
      <c r="A20" s="199" t="s">
        <v>268</v>
      </c>
      <c r="B20" s="197" t="s">
        <v>384</v>
      </c>
      <c r="C20" s="197"/>
      <c r="D20" s="197"/>
      <c r="E20" s="197"/>
      <c r="F20" s="197"/>
      <c r="G20" s="197"/>
      <c r="H20" s="197"/>
      <c r="I20" s="197"/>
      <c r="J20" s="197"/>
    </row>
    <row r="21" spans="1:10" ht="25.5" customHeight="1">
      <c r="A21" s="199" t="s">
        <v>270</v>
      </c>
      <c r="B21" s="197" t="s">
        <v>385</v>
      </c>
      <c r="C21" s="197"/>
      <c r="D21" s="197"/>
      <c r="E21" s="197"/>
      <c r="F21" s="197"/>
      <c r="G21" s="197"/>
      <c r="H21" s="197"/>
      <c r="I21" s="197"/>
      <c r="J21" s="197"/>
    </row>
    <row r="22" spans="1:10" ht="36" customHeight="1">
      <c r="A22" s="199" t="s">
        <v>5</v>
      </c>
      <c r="B22" s="197" t="s">
        <v>386</v>
      </c>
      <c r="C22" s="197"/>
      <c r="D22" s="197"/>
      <c r="E22" s="197"/>
      <c r="F22" s="197">
        <v>-59354.29</v>
      </c>
      <c r="G22" s="197"/>
      <c r="H22" s="197">
        <v>-1897.02</v>
      </c>
      <c r="I22" s="197"/>
      <c r="J22" s="197">
        <f>SUM(C22:I22)</f>
        <v>-61251.31</v>
      </c>
    </row>
    <row r="23" spans="1:10">
      <c r="A23" s="199" t="s">
        <v>244</v>
      </c>
      <c r="B23" s="197" t="s">
        <v>317</v>
      </c>
      <c r="C23" s="197"/>
      <c r="D23" s="197"/>
      <c r="E23" s="197"/>
      <c r="F23" s="197"/>
      <c r="G23" s="197"/>
      <c r="H23" s="197"/>
      <c r="I23" s="197"/>
      <c r="J23" s="197"/>
    </row>
    <row r="24" spans="1:10">
      <c r="A24" s="199" t="s">
        <v>245</v>
      </c>
      <c r="B24" s="197" t="s">
        <v>318</v>
      </c>
      <c r="C24" s="197"/>
      <c r="D24" s="197"/>
      <c r="E24" s="197"/>
      <c r="F24" s="197"/>
      <c r="G24" s="197"/>
      <c r="H24" s="197"/>
      <c r="I24" s="197"/>
      <c r="J24" s="197"/>
    </row>
    <row r="25" spans="1:10">
      <c r="A25" s="199" t="s">
        <v>276</v>
      </c>
      <c r="B25" s="197" t="s">
        <v>319</v>
      </c>
      <c r="C25" s="197"/>
      <c r="D25" s="197"/>
      <c r="E25" s="197"/>
      <c r="F25" s="197">
        <v>-59354.29</v>
      </c>
      <c r="G25" s="197"/>
      <c r="H25" s="197">
        <v>-1897.02</v>
      </c>
      <c r="I25" s="197"/>
      <c r="J25" s="197">
        <f>SUM(C25:I25)</f>
        <v>-61251.31</v>
      </c>
    </row>
    <row r="26" spans="1:10">
      <c r="A26" s="199" t="s">
        <v>6</v>
      </c>
      <c r="B26" s="197" t="s">
        <v>387</v>
      </c>
      <c r="C26" s="197"/>
      <c r="D26" s="197"/>
      <c r="E26" s="197"/>
      <c r="F26" s="197"/>
      <c r="G26" s="197"/>
      <c r="H26" s="197"/>
      <c r="I26" s="197"/>
      <c r="J26" s="197"/>
    </row>
    <row r="27" spans="1:10">
      <c r="A27" s="199" t="s">
        <v>7</v>
      </c>
      <c r="B27" s="197" t="s">
        <v>388</v>
      </c>
      <c r="C27" s="197"/>
      <c r="D27" s="197"/>
      <c r="E27" s="197"/>
      <c r="F27" s="197"/>
      <c r="G27" s="197"/>
      <c r="H27" s="197"/>
      <c r="I27" s="197"/>
      <c r="J27" s="197"/>
    </row>
    <row r="28" spans="1:10" ht="25.5" customHeight="1">
      <c r="A28" s="317" t="s">
        <v>8</v>
      </c>
      <c r="B28" s="324" t="s">
        <v>415</v>
      </c>
      <c r="C28" s="323">
        <v>1839525.8</v>
      </c>
      <c r="D28" s="312"/>
      <c r="E28" s="312">
        <v>57885.09</v>
      </c>
      <c r="F28" s="312">
        <v>293401.01</v>
      </c>
      <c r="G28" s="312">
        <v>38121.870000000003</v>
      </c>
      <c r="H28" s="312">
        <v>126771.04</v>
      </c>
      <c r="I28" s="312">
        <v>839609.95</v>
      </c>
      <c r="J28" s="323">
        <f>SUM(C28:I28)</f>
        <v>3195314.7600000007</v>
      </c>
    </row>
    <row r="29" spans="1:10">
      <c r="A29" s="317"/>
      <c r="B29" s="325"/>
      <c r="C29" s="323"/>
      <c r="D29" s="312"/>
      <c r="E29" s="312"/>
      <c r="F29" s="312"/>
      <c r="G29" s="312"/>
      <c r="H29" s="312"/>
      <c r="I29" s="312"/>
      <c r="J29" s="312"/>
    </row>
    <row r="30" spans="1:10">
      <c r="A30" s="313" t="s">
        <v>248</v>
      </c>
      <c r="B30" s="314" t="s">
        <v>416</v>
      </c>
      <c r="C30" s="312">
        <v>86028.65</v>
      </c>
      <c r="D30" s="312"/>
      <c r="E30" s="312"/>
      <c r="F30" s="312">
        <v>255854.09</v>
      </c>
      <c r="G30" s="312">
        <v>23122.71</v>
      </c>
      <c r="H30" s="312">
        <v>42579.360000000001</v>
      </c>
      <c r="I30" s="312"/>
      <c r="J30" s="312">
        <f>SUM(C30:I30)</f>
        <v>407584.81</v>
      </c>
    </row>
    <row r="31" spans="1:10" ht="42.75" customHeight="1">
      <c r="A31" s="313"/>
      <c r="B31" s="316"/>
      <c r="C31" s="312"/>
      <c r="D31" s="312"/>
      <c r="E31" s="312"/>
      <c r="F31" s="312"/>
      <c r="G31" s="312"/>
      <c r="H31" s="312"/>
      <c r="I31" s="312"/>
      <c r="J31" s="312"/>
    </row>
    <row r="32" spans="1:10" ht="23.25" customHeight="1">
      <c r="A32" s="317" t="s">
        <v>9</v>
      </c>
      <c r="B32" s="318" t="s">
        <v>320</v>
      </c>
      <c r="C32" s="312">
        <v>-682772.42</v>
      </c>
      <c r="D32" s="312"/>
      <c r="E32" s="312">
        <v>-23103.67</v>
      </c>
      <c r="F32" s="312">
        <v>-333721.42</v>
      </c>
      <c r="G32" s="312">
        <v>-33259.49</v>
      </c>
      <c r="H32" s="313">
        <v>-69529.48</v>
      </c>
      <c r="I32" s="319" t="s">
        <v>239</v>
      </c>
      <c r="J32" s="312">
        <f>SUM(C32:I32)</f>
        <v>-1142386.48</v>
      </c>
    </row>
    <row r="33" spans="1:10">
      <c r="A33" s="317"/>
      <c r="B33" s="318"/>
      <c r="C33" s="312"/>
      <c r="D33" s="312"/>
      <c r="E33" s="312"/>
      <c r="F33" s="312"/>
      <c r="G33" s="312"/>
      <c r="H33" s="313"/>
      <c r="I33" s="320"/>
      <c r="J33" s="312"/>
    </row>
    <row r="34" spans="1:10" ht="21" customHeight="1">
      <c r="A34" s="313" t="s">
        <v>10</v>
      </c>
      <c r="B34" s="312" t="s">
        <v>389</v>
      </c>
      <c r="C34" s="312"/>
      <c r="D34" s="312"/>
      <c r="E34" s="312"/>
      <c r="F34" s="312"/>
      <c r="G34" s="312"/>
      <c r="H34" s="313"/>
      <c r="I34" s="321" t="s">
        <v>239</v>
      </c>
      <c r="J34" s="312"/>
    </row>
    <row r="35" spans="1:10">
      <c r="A35" s="313"/>
      <c r="B35" s="312"/>
      <c r="C35" s="312"/>
      <c r="D35" s="312"/>
      <c r="E35" s="312"/>
      <c r="F35" s="312"/>
      <c r="G35" s="312"/>
      <c r="H35" s="313"/>
      <c r="I35" s="322"/>
      <c r="J35" s="312"/>
    </row>
    <row r="36" spans="1:10" ht="24" customHeight="1">
      <c r="A36" s="313" t="s">
        <v>11</v>
      </c>
      <c r="B36" s="312" t="s">
        <v>321</v>
      </c>
      <c r="C36" s="312">
        <v>-8777.52</v>
      </c>
      <c r="D36" s="312"/>
      <c r="E36" s="312">
        <v>-1282.6199999999999</v>
      </c>
      <c r="F36" s="312">
        <v>-2218.14</v>
      </c>
      <c r="G36" s="312">
        <v>-833.16</v>
      </c>
      <c r="H36" s="313">
        <v>-3669.28</v>
      </c>
      <c r="I36" s="321" t="s">
        <v>239</v>
      </c>
      <c r="J36" s="312">
        <f>SUM(C36:I36)</f>
        <v>-16780.719999999998</v>
      </c>
    </row>
    <row r="37" spans="1:10">
      <c r="A37" s="313"/>
      <c r="B37" s="312"/>
      <c r="C37" s="312"/>
      <c r="D37" s="312"/>
      <c r="E37" s="312"/>
      <c r="F37" s="312"/>
      <c r="G37" s="312"/>
      <c r="H37" s="313"/>
      <c r="I37" s="322"/>
      <c r="J37" s="312"/>
    </row>
    <row r="38" spans="1:10" ht="20.25" customHeight="1">
      <c r="A38" s="313" t="s">
        <v>12</v>
      </c>
      <c r="B38" s="312" t="s">
        <v>390</v>
      </c>
      <c r="C38" s="312"/>
      <c r="D38" s="312"/>
      <c r="E38" s="312"/>
      <c r="F38" s="312">
        <v>59354.29</v>
      </c>
      <c r="G38" s="312"/>
      <c r="H38" s="313">
        <v>1897.02</v>
      </c>
      <c r="I38" s="321" t="s">
        <v>239</v>
      </c>
      <c r="J38" s="312">
        <f>SUM(F38:I38)</f>
        <v>61251.31</v>
      </c>
    </row>
    <row r="39" spans="1:10">
      <c r="A39" s="313"/>
      <c r="B39" s="312"/>
      <c r="C39" s="312"/>
      <c r="D39" s="312"/>
      <c r="E39" s="312"/>
      <c r="F39" s="312"/>
      <c r="G39" s="312"/>
      <c r="H39" s="313"/>
      <c r="I39" s="322"/>
      <c r="J39" s="312"/>
    </row>
    <row r="40" spans="1:10">
      <c r="A40" s="199" t="s">
        <v>303</v>
      </c>
      <c r="B40" s="197" t="s">
        <v>317</v>
      </c>
      <c r="C40" s="197"/>
      <c r="D40" s="197"/>
      <c r="E40" s="197"/>
      <c r="F40" s="197"/>
      <c r="G40" s="197"/>
      <c r="H40" s="199"/>
      <c r="I40" s="199" t="s">
        <v>239</v>
      </c>
      <c r="J40" s="197"/>
    </row>
    <row r="41" spans="1:10">
      <c r="A41" s="199" t="s">
        <v>304</v>
      </c>
      <c r="B41" s="197" t="s">
        <v>318</v>
      </c>
      <c r="C41" s="197"/>
      <c r="D41" s="197"/>
      <c r="E41" s="197"/>
      <c r="F41" s="197"/>
      <c r="G41" s="197"/>
      <c r="H41" s="199"/>
      <c r="I41" s="199" t="s">
        <v>239</v>
      </c>
      <c r="J41" s="197"/>
    </row>
    <row r="42" spans="1:10">
      <c r="A42" s="199" t="s">
        <v>305</v>
      </c>
      <c r="B42" s="197" t="s">
        <v>319</v>
      </c>
      <c r="C42" s="197"/>
      <c r="D42" s="197"/>
      <c r="E42" s="197"/>
      <c r="F42" s="197">
        <v>59354.29</v>
      </c>
      <c r="G42" s="197"/>
      <c r="H42" s="199">
        <v>1897.02</v>
      </c>
      <c r="I42" s="199" t="s">
        <v>239</v>
      </c>
      <c r="J42" s="197">
        <f>SUM(C42:I42)</f>
        <v>61251.31</v>
      </c>
    </row>
    <row r="43" spans="1:10">
      <c r="A43" s="199" t="s">
        <v>13</v>
      </c>
      <c r="B43" s="197" t="s">
        <v>391</v>
      </c>
      <c r="C43" s="197"/>
      <c r="D43" s="197"/>
      <c r="E43" s="197"/>
      <c r="F43" s="197"/>
      <c r="G43" s="197"/>
      <c r="H43" s="199"/>
      <c r="I43" s="199" t="s">
        <v>239</v>
      </c>
      <c r="J43" s="197"/>
    </row>
    <row r="44" spans="1:10">
      <c r="A44" s="199" t="s">
        <v>14</v>
      </c>
      <c r="B44" s="200" t="s">
        <v>388</v>
      </c>
      <c r="C44" s="197"/>
      <c r="D44" s="197"/>
      <c r="E44" s="197"/>
      <c r="F44" s="197"/>
      <c r="G44" s="197"/>
      <c r="H44" s="197"/>
      <c r="I44" s="197"/>
      <c r="J44" s="197"/>
    </row>
    <row r="45" spans="1:10" ht="33.75" customHeight="1">
      <c r="A45" s="317" t="s">
        <v>15</v>
      </c>
      <c r="B45" s="318" t="s">
        <v>392</v>
      </c>
      <c r="C45" s="312">
        <v>-691549.94</v>
      </c>
      <c r="D45" s="312"/>
      <c r="E45" s="312">
        <v>-24386.29</v>
      </c>
      <c r="F45" s="312">
        <v>-276585.27</v>
      </c>
      <c r="G45" s="312">
        <v>-34092.65</v>
      </c>
      <c r="H45" s="313">
        <v>-71301.740000000005</v>
      </c>
      <c r="I45" s="319" t="s">
        <v>239</v>
      </c>
      <c r="J45" s="312">
        <f>SUM(C45:I45)</f>
        <v>-1097915.8900000001</v>
      </c>
    </row>
    <row r="46" spans="1:10">
      <c r="A46" s="317"/>
      <c r="B46" s="318"/>
      <c r="C46" s="312"/>
      <c r="D46" s="312"/>
      <c r="E46" s="312"/>
      <c r="F46" s="312"/>
      <c r="G46" s="312"/>
      <c r="H46" s="313"/>
      <c r="I46" s="320"/>
      <c r="J46" s="312"/>
    </row>
    <row r="47" spans="1:10">
      <c r="A47" s="198" t="s">
        <v>16</v>
      </c>
      <c r="B47" s="200" t="s">
        <v>322</v>
      </c>
      <c r="C47" s="197"/>
      <c r="D47" s="197"/>
      <c r="E47" s="197"/>
      <c r="F47" s="197"/>
      <c r="G47" s="197"/>
      <c r="H47" s="199"/>
      <c r="I47" s="197"/>
      <c r="J47" s="197"/>
    </row>
    <row r="48" spans="1:10">
      <c r="A48" s="199" t="s">
        <v>17</v>
      </c>
      <c r="B48" s="197" t="s">
        <v>393</v>
      </c>
      <c r="C48" s="197"/>
      <c r="D48" s="197"/>
      <c r="E48" s="197"/>
      <c r="F48" s="197"/>
      <c r="G48" s="197"/>
      <c r="H48" s="197"/>
      <c r="I48" s="197"/>
      <c r="J48" s="197"/>
    </row>
    <row r="49" spans="1:10">
      <c r="A49" s="199" t="s">
        <v>18</v>
      </c>
      <c r="B49" s="197" t="s">
        <v>331</v>
      </c>
      <c r="C49" s="197"/>
      <c r="D49" s="197"/>
      <c r="E49" s="197"/>
      <c r="F49" s="197"/>
      <c r="G49" s="197"/>
      <c r="H49" s="197"/>
      <c r="I49" s="197"/>
      <c r="J49" s="197"/>
    </row>
    <row r="50" spans="1:10">
      <c r="A50" s="199" t="s">
        <v>20</v>
      </c>
      <c r="B50" s="197" t="s">
        <v>323</v>
      </c>
      <c r="C50" s="197"/>
      <c r="D50" s="197"/>
      <c r="E50" s="197"/>
      <c r="F50" s="197"/>
      <c r="G50" s="197"/>
      <c r="H50" s="197"/>
      <c r="I50" s="197"/>
      <c r="J50" s="197"/>
    </row>
    <row r="51" spans="1:10" ht="25.5">
      <c r="A51" s="199" t="s">
        <v>21</v>
      </c>
      <c r="B51" s="197" t="s">
        <v>394</v>
      </c>
      <c r="C51" s="197"/>
      <c r="D51" s="197"/>
      <c r="E51" s="197"/>
      <c r="F51" s="197"/>
      <c r="G51" s="197"/>
      <c r="H51" s="197"/>
      <c r="I51" s="197"/>
      <c r="J51" s="197"/>
    </row>
    <row r="52" spans="1:10">
      <c r="A52" s="199" t="s">
        <v>395</v>
      </c>
      <c r="B52" s="197" t="s">
        <v>317</v>
      </c>
      <c r="C52" s="197"/>
      <c r="D52" s="197"/>
      <c r="E52" s="197"/>
      <c r="F52" s="197"/>
      <c r="G52" s="197"/>
      <c r="H52" s="197"/>
      <c r="I52" s="197"/>
      <c r="J52" s="197"/>
    </row>
    <row r="53" spans="1:10">
      <c r="A53" s="199" t="s">
        <v>396</v>
      </c>
      <c r="B53" s="197" t="s">
        <v>318</v>
      </c>
      <c r="C53" s="197"/>
      <c r="D53" s="197"/>
      <c r="E53" s="197"/>
      <c r="F53" s="197"/>
      <c r="G53" s="197"/>
      <c r="H53" s="197"/>
      <c r="I53" s="197"/>
      <c r="J53" s="197"/>
    </row>
    <row r="54" spans="1:10">
      <c r="A54" s="199" t="s">
        <v>397</v>
      </c>
      <c r="B54" s="197" t="s">
        <v>319</v>
      </c>
      <c r="C54" s="197"/>
      <c r="D54" s="197"/>
      <c r="E54" s="197"/>
      <c r="F54" s="197"/>
      <c r="G54" s="197"/>
      <c r="H54" s="197"/>
      <c r="I54" s="197"/>
      <c r="J54" s="197"/>
    </row>
    <row r="55" spans="1:10">
      <c r="A55" s="199" t="s">
        <v>22</v>
      </c>
      <c r="B55" s="197" t="s">
        <v>387</v>
      </c>
      <c r="C55" s="197"/>
      <c r="D55" s="197"/>
      <c r="E55" s="197"/>
      <c r="F55" s="197"/>
      <c r="G55" s="197"/>
      <c r="H55" s="197"/>
      <c r="I55" s="197"/>
      <c r="J55" s="197"/>
    </row>
    <row r="56" spans="1:10">
      <c r="A56" s="199" t="s">
        <v>23</v>
      </c>
      <c r="B56" s="200" t="s">
        <v>388</v>
      </c>
      <c r="C56" s="197"/>
      <c r="D56" s="197"/>
      <c r="E56" s="197"/>
      <c r="F56" s="197"/>
      <c r="G56" s="197"/>
      <c r="H56" s="197"/>
      <c r="I56" s="197"/>
      <c r="J56" s="197"/>
    </row>
    <row r="57" spans="1:10" ht="44.25" customHeight="1">
      <c r="A57" s="198" t="s">
        <v>24</v>
      </c>
      <c r="B57" s="200" t="s">
        <v>398</v>
      </c>
      <c r="C57" s="197"/>
      <c r="D57" s="197"/>
      <c r="E57" s="197"/>
      <c r="F57" s="197"/>
      <c r="G57" s="197"/>
      <c r="H57" s="197"/>
      <c r="I57" s="197"/>
      <c r="J57" s="197"/>
    </row>
    <row r="58" spans="1:10" ht="25.5">
      <c r="A58" s="198" t="s">
        <v>25</v>
      </c>
      <c r="B58" s="200" t="s">
        <v>399</v>
      </c>
      <c r="C58" s="197">
        <v>1147975.8600000001</v>
      </c>
      <c r="D58" s="197"/>
      <c r="E58" s="219">
        <v>33498.800000000003</v>
      </c>
      <c r="F58" s="197">
        <v>16815.740000000002</v>
      </c>
      <c r="G58" s="197">
        <v>4029.22</v>
      </c>
      <c r="H58" s="219">
        <v>55469.3</v>
      </c>
      <c r="I58" s="197">
        <v>839609.95</v>
      </c>
      <c r="J58" s="197">
        <f>SUM(C58:I58)</f>
        <v>2097398.87</v>
      </c>
    </row>
    <row r="59" spans="1:10" ht="51.75" customHeight="1">
      <c r="A59" s="313" t="s">
        <v>324</v>
      </c>
      <c r="B59" s="314" t="s">
        <v>417</v>
      </c>
      <c r="C59" s="313"/>
      <c r="D59" s="313"/>
      <c r="E59" s="313"/>
      <c r="F59" s="313"/>
      <c r="G59" s="312"/>
      <c r="H59" s="312"/>
      <c r="I59" s="312"/>
      <c r="J59" s="312"/>
    </row>
    <row r="60" spans="1:10" ht="3" hidden="1" customHeight="1">
      <c r="A60" s="313"/>
      <c r="B60" s="315"/>
      <c r="C60" s="313"/>
      <c r="D60" s="313"/>
      <c r="E60" s="313"/>
      <c r="F60" s="313"/>
      <c r="G60" s="312"/>
      <c r="H60" s="312"/>
      <c r="I60" s="312"/>
      <c r="J60" s="312"/>
    </row>
    <row r="61" spans="1:10">
      <c r="A61" s="313"/>
      <c r="B61" s="316"/>
      <c r="C61" s="313"/>
      <c r="D61" s="313"/>
      <c r="E61" s="313"/>
      <c r="F61" s="313"/>
      <c r="G61" s="312"/>
      <c r="H61" s="312"/>
      <c r="I61" s="312"/>
      <c r="J61" s="312"/>
    </row>
    <row r="62" spans="1:10" ht="30.75" customHeight="1">
      <c r="A62" s="199" t="s">
        <v>325</v>
      </c>
      <c r="B62" s="197" t="s">
        <v>400</v>
      </c>
      <c r="C62" s="199"/>
      <c r="D62" s="199"/>
      <c r="E62" s="199"/>
      <c r="F62" s="199"/>
      <c r="G62" s="197"/>
      <c r="H62" s="197"/>
      <c r="I62" s="197"/>
      <c r="J62" s="197"/>
    </row>
    <row r="63" spans="1:10" ht="42.75" customHeight="1">
      <c r="A63" s="199" t="s">
        <v>326</v>
      </c>
      <c r="B63" s="197" t="s">
        <v>401</v>
      </c>
      <c r="C63" s="199"/>
      <c r="D63" s="199"/>
      <c r="E63" s="199"/>
      <c r="F63" s="199"/>
      <c r="G63" s="197"/>
      <c r="H63" s="197"/>
      <c r="I63" s="197"/>
      <c r="J63" s="197"/>
    </row>
    <row r="64" spans="1:10" ht="25.5">
      <c r="A64" s="199" t="s">
        <v>402</v>
      </c>
      <c r="B64" s="197" t="s">
        <v>403</v>
      </c>
      <c r="C64" s="199"/>
      <c r="D64" s="199"/>
      <c r="E64" s="199"/>
      <c r="F64" s="199"/>
      <c r="G64" s="197"/>
      <c r="H64" s="197"/>
      <c r="I64" s="197"/>
      <c r="J64" s="197"/>
    </row>
    <row r="65" spans="1:10" ht="25.5">
      <c r="A65" s="199" t="s">
        <v>404</v>
      </c>
      <c r="B65" s="197" t="s">
        <v>405</v>
      </c>
      <c r="C65" s="199"/>
      <c r="D65" s="199"/>
      <c r="E65" s="199"/>
      <c r="F65" s="199"/>
      <c r="G65" s="197"/>
      <c r="H65" s="197"/>
      <c r="I65" s="197"/>
      <c r="J65" s="197"/>
    </row>
    <row r="66" spans="1:10" ht="39" customHeight="1">
      <c r="A66" s="199" t="s">
        <v>406</v>
      </c>
      <c r="B66" s="197" t="s">
        <v>407</v>
      </c>
      <c r="C66" s="199"/>
      <c r="D66" s="199"/>
      <c r="E66" s="199"/>
      <c r="F66" s="199"/>
      <c r="G66" s="197"/>
      <c r="H66" s="197"/>
      <c r="I66" s="197"/>
      <c r="J66" s="197"/>
    </row>
    <row r="67" spans="1:10" ht="25.5">
      <c r="A67" s="198" t="s">
        <v>26</v>
      </c>
      <c r="B67" s="200" t="s">
        <v>408</v>
      </c>
      <c r="C67" s="197">
        <v>1156753.3799999999</v>
      </c>
      <c r="D67" s="197"/>
      <c r="E67" s="197">
        <v>34781.42</v>
      </c>
      <c r="F67" s="197">
        <v>19033.88</v>
      </c>
      <c r="G67" s="197">
        <v>4862.38</v>
      </c>
      <c r="H67" s="197">
        <v>54119.58</v>
      </c>
      <c r="I67" s="197">
        <v>814242.19</v>
      </c>
      <c r="J67" s="197">
        <f>SUM(C67:I67)</f>
        <v>2083792.8299999996</v>
      </c>
    </row>
    <row r="68" spans="1:10" ht="25.5" customHeight="1">
      <c r="A68" s="313" t="s">
        <v>409</v>
      </c>
      <c r="B68" s="314" t="s">
        <v>418</v>
      </c>
      <c r="C68" s="313"/>
      <c r="D68" s="313"/>
      <c r="E68" s="313"/>
      <c r="F68" s="313"/>
      <c r="G68" s="312"/>
      <c r="H68" s="312"/>
      <c r="I68" s="312"/>
      <c r="J68" s="312"/>
    </row>
    <row r="69" spans="1:10" ht="29.25" customHeight="1">
      <c r="A69" s="313"/>
      <c r="B69" s="315"/>
      <c r="C69" s="313"/>
      <c r="D69" s="313"/>
      <c r="E69" s="313"/>
      <c r="F69" s="313"/>
      <c r="G69" s="312"/>
      <c r="H69" s="312"/>
      <c r="I69" s="312"/>
      <c r="J69" s="312"/>
    </row>
    <row r="70" spans="1:10">
      <c r="A70" s="313"/>
      <c r="B70" s="316"/>
      <c r="C70" s="313"/>
      <c r="D70" s="313"/>
      <c r="E70" s="313"/>
      <c r="F70" s="313"/>
      <c r="G70" s="312"/>
      <c r="H70" s="312"/>
      <c r="I70" s="312"/>
      <c r="J70" s="312"/>
    </row>
    <row r="71" spans="1:10" ht="30.75" customHeight="1">
      <c r="A71" s="199" t="s">
        <v>410</v>
      </c>
      <c r="B71" s="197" t="s">
        <v>400</v>
      </c>
      <c r="C71" s="199"/>
      <c r="D71" s="199"/>
      <c r="E71" s="199"/>
      <c r="F71" s="199"/>
      <c r="G71" s="197"/>
      <c r="H71" s="197"/>
      <c r="I71" s="197"/>
      <c r="J71" s="197"/>
    </row>
    <row r="72" spans="1:10" ht="38.25" customHeight="1">
      <c r="A72" s="199" t="s">
        <v>411</v>
      </c>
      <c r="B72" s="197" t="s">
        <v>401</v>
      </c>
      <c r="C72" s="199"/>
      <c r="D72" s="199"/>
      <c r="E72" s="199"/>
      <c r="F72" s="199"/>
      <c r="G72" s="197"/>
      <c r="H72" s="197"/>
      <c r="I72" s="197"/>
      <c r="J72" s="197"/>
    </row>
    <row r="73" spans="1:10" ht="25.5">
      <c r="A73" s="199" t="s">
        <v>412</v>
      </c>
      <c r="B73" s="197" t="s">
        <v>403</v>
      </c>
      <c r="C73" s="199"/>
      <c r="D73" s="199"/>
      <c r="E73" s="199"/>
      <c r="F73" s="199"/>
      <c r="G73" s="197"/>
      <c r="H73" s="197"/>
      <c r="I73" s="197"/>
      <c r="J73" s="197"/>
    </row>
    <row r="74" spans="1:10" ht="25.5">
      <c r="A74" s="199" t="s">
        <v>413</v>
      </c>
      <c r="B74" s="197" t="s">
        <v>405</v>
      </c>
      <c r="C74" s="199"/>
      <c r="D74" s="199"/>
      <c r="E74" s="199"/>
      <c r="F74" s="199"/>
      <c r="G74" s="197"/>
      <c r="H74" s="197"/>
      <c r="I74" s="197"/>
      <c r="J74" s="197"/>
    </row>
    <row r="75" spans="1:10" ht="47.25" customHeight="1">
      <c r="A75" s="199" t="s">
        <v>414</v>
      </c>
      <c r="B75" s="197" t="s">
        <v>407</v>
      </c>
      <c r="C75" s="199"/>
      <c r="D75" s="199"/>
      <c r="E75" s="199"/>
      <c r="F75" s="199"/>
      <c r="G75" s="197"/>
      <c r="H75" s="197"/>
      <c r="I75" s="197"/>
      <c r="J75" s="197"/>
    </row>
    <row r="77" spans="1:10">
      <c r="B77" s="172" t="s">
        <v>419</v>
      </c>
    </row>
    <row r="78" spans="1:10">
      <c r="B78" s="173" t="s">
        <v>420</v>
      </c>
    </row>
    <row r="79" spans="1:10">
      <c r="B79" s="173" t="s">
        <v>421</v>
      </c>
    </row>
    <row r="80" spans="1:10">
      <c r="B80" s="173" t="s">
        <v>422</v>
      </c>
    </row>
  </sheetData>
  <mergeCells count="103">
    <mergeCell ref="A4:H4"/>
    <mergeCell ref="A8:J9"/>
    <mergeCell ref="B10:I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H36:H37"/>
    <mergeCell ref="I36:I37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D45:D46"/>
    <mergeCell ref="E45:E46"/>
    <mergeCell ref="F45:F46"/>
    <mergeCell ref="G45:G46"/>
    <mergeCell ref="H45:H46"/>
    <mergeCell ref="I45:I46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J45:J46"/>
    <mergeCell ref="A59:A61"/>
    <mergeCell ref="B59:B61"/>
    <mergeCell ref="C59:C61"/>
    <mergeCell ref="D59:D61"/>
    <mergeCell ref="E59:E61"/>
    <mergeCell ref="F59:F61"/>
    <mergeCell ref="G59:G61"/>
    <mergeCell ref="H68:H70"/>
    <mergeCell ref="I68:I70"/>
    <mergeCell ref="J68:J70"/>
    <mergeCell ref="H59:H61"/>
    <mergeCell ref="I59:I61"/>
    <mergeCell ref="J59:J61"/>
    <mergeCell ref="A68:A70"/>
    <mergeCell ref="B68:B70"/>
    <mergeCell ref="C68:C70"/>
    <mergeCell ref="D68:D70"/>
    <mergeCell ref="E68:E70"/>
    <mergeCell ref="F68:F70"/>
    <mergeCell ref="G68:G70"/>
    <mergeCell ref="A45:A46"/>
    <mergeCell ref="B45:B46"/>
    <mergeCell ref="C45:C4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B6B4-D028-439D-A9F6-D3EAA9FCF94B}">
  <dimension ref="A1:Z1002"/>
  <sheetViews>
    <sheetView workbookViewId="0">
      <selection activeCell="D17" sqref="D17"/>
    </sheetView>
  </sheetViews>
  <sheetFormatPr defaultColWidth="14.42578125" defaultRowHeight="12.75"/>
  <cols>
    <col min="1" max="1" width="5" style="189" customWidth="1"/>
    <col min="2" max="2" width="44.7109375" style="189" customWidth="1"/>
    <col min="3" max="3" width="11.42578125" style="189" customWidth="1"/>
    <col min="4" max="4" width="10.42578125" style="189" customWidth="1"/>
    <col min="5" max="5" width="12.140625" style="189" customWidth="1"/>
    <col min="6" max="6" width="12.7109375" style="189" customWidth="1"/>
    <col min="7" max="7" width="8.5703125" style="189" customWidth="1"/>
    <col min="8" max="9" width="11.42578125" style="189" customWidth="1"/>
    <col min="10" max="26" width="9.28515625" style="189" customWidth="1"/>
    <col min="27" max="16384" width="14.42578125" style="189"/>
  </cols>
  <sheetData>
    <row r="1" spans="1:26" s="222" customFormat="1">
      <c r="B1" s="222" t="s">
        <v>455</v>
      </c>
    </row>
    <row r="2" spans="1:26" s="222" customFormat="1">
      <c r="B2" s="222" t="s">
        <v>466</v>
      </c>
      <c r="H2" s="106"/>
    </row>
    <row r="3" spans="1:26" ht="12.75" customHeight="1">
      <c r="A3" s="106"/>
      <c r="B3" s="229">
        <v>44771</v>
      </c>
      <c r="C3" s="106"/>
      <c r="D3" s="106"/>
      <c r="E3" s="106"/>
      <c r="F3" s="106"/>
      <c r="G3" s="106"/>
      <c r="H3" s="106" t="s">
        <v>467</v>
      </c>
      <c r="I3" s="222"/>
      <c r="J3" s="222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2.75" customHeight="1">
      <c r="A4" s="106"/>
      <c r="B4" s="106"/>
      <c r="C4" s="106"/>
      <c r="D4" s="106"/>
      <c r="E4" s="106"/>
      <c r="F4" s="106"/>
      <c r="G4" s="106"/>
      <c r="H4" s="133" t="s">
        <v>278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2.75" customHeight="1">
      <c r="A5" s="106"/>
      <c r="B5" s="106"/>
      <c r="C5" s="106"/>
      <c r="D5" s="106"/>
      <c r="E5" s="106"/>
      <c r="F5" s="106"/>
      <c r="G5" s="106"/>
      <c r="H5" s="133" t="s">
        <v>279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8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7.25" customHeight="1">
      <c r="A7" s="304" t="s">
        <v>280</v>
      </c>
      <c r="B7" s="237"/>
      <c r="C7" s="237"/>
      <c r="D7" s="237"/>
      <c r="E7" s="237"/>
      <c r="F7" s="237"/>
      <c r="G7" s="237"/>
      <c r="H7" s="237"/>
      <c r="I7" s="237"/>
      <c r="J7" s="23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2.7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2.75" customHeight="1">
      <c r="A9" s="332" t="s">
        <v>281</v>
      </c>
      <c r="B9" s="237"/>
      <c r="C9" s="237"/>
      <c r="D9" s="237"/>
      <c r="E9" s="237"/>
      <c r="F9" s="237"/>
      <c r="G9" s="237"/>
      <c r="H9" s="237"/>
      <c r="I9" s="237"/>
      <c r="J9" s="23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2.75" customHeight="1">
      <c r="A10" s="106"/>
      <c r="B10" s="106"/>
      <c r="C10" s="106"/>
      <c r="D10" s="106"/>
      <c r="E10" s="106"/>
      <c r="F10" s="106"/>
      <c r="G10" s="230" t="s">
        <v>456</v>
      </c>
      <c r="H10" s="106"/>
      <c r="I10" s="106"/>
      <c r="J10" s="106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47.25" customHeight="1">
      <c r="A11" s="333" t="s">
        <v>0</v>
      </c>
      <c r="B11" s="333" t="s">
        <v>34</v>
      </c>
      <c r="C11" s="333" t="s">
        <v>132</v>
      </c>
      <c r="D11" s="333" t="s">
        <v>133</v>
      </c>
      <c r="E11" s="335" t="s">
        <v>134</v>
      </c>
      <c r="F11" s="253"/>
      <c r="G11" s="335" t="s">
        <v>282</v>
      </c>
      <c r="H11" s="253"/>
      <c r="I11" s="333" t="s">
        <v>53</v>
      </c>
      <c r="J11" s="333" t="s">
        <v>236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41.25" customHeight="1">
      <c r="A12" s="334"/>
      <c r="B12" s="334"/>
      <c r="C12" s="334"/>
      <c r="D12" s="334"/>
      <c r="E12" s="135" t="s">
        <v>283</v>
      </c>
      <c r="F12" s="135" t="s">
        <v>284</v>
      </c>
      <c r="G12" s="135" t="s">
        <v>285</v>
      </c>
      <c r="H12" s="135" t="s">
        <v>286</v>
      </c>
      <c r="I12" s="334"/>
      <c r="J12" s="334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2.75" customHeight="1">
      <c r="A13" s="136">
        <v>1</v>
      </c>
      <c r="B13" s="137">
        <v>2</v>
      </c>
      <c r="C13" s="137">
        <v>3</v>
      </c>
      <c r="D13" s="137">
        <v>4</v>
      </c>
      <c r="E13" s="137">
        <v>5</v>
      </c>
      <c r="F13" s="137">
        <v>6</v>
      </c>
      <c r="G13" s="137">
        <v>7</v>
      </c>
      <c r="H13" s="136">
        <v>8</v>
      </c>
      <c r="I13" s="137">
        <v>9</v>
      </c>
      <c r="J13" s="137">
        <v>10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2.75" customHeight="1">
      <c r="A14" s="138" t="s">
        <v>1</v>
      </c>
      <c r="B14" s="139" t="s">
        <v>287</v>
      </c>
      <c r="C14" s="140"/>
      <c r="D14" s="141">
        <v>61146.05</v>
      </c>
      <c r="E14" s="140"/>
      <c r="F14" s="140"/>
      <c r="G14" s="140"/>
      <c r="H14" s="140"/>
      <c r="I14" s="140"/>
      <c r="J14" s="140">
        <f>SUM(D14:I14)</f>
        <v>61146.05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2.75" customHeight="1">
      <c r="A15" s="135" t="s">
        <v>3</v>
      </c>
      <c r="B15" s="142" t="s">
        <v>288</v>
      </c>
      <c r="C15" s="140"/>
      <c r="D15" s="141">
        <v>133845.06</v>
      </c>
      <c r="E15" s="140"/>
      <c r="F15" s="140"/>
      <c r="G15" s="140"/>
      <c r="H15" s="140"/>
      <c r="I15" s="140"/>
      <c r="J15" s="140">
        <f>SUM(D15:I15)</f>
        <v>133845.06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2.75" customHeight="1">
      <c r="A16" s="135" t="s">
        <v>242</v>
      </c>
      <c r="B16" s="142" t="s">
        <v>289</v>
      </c>
      <c r="C16" s="140"/>
      <c r="D16" s="141">
        <v>24829.34</v>
      </c>
      <c r="E16" s="140"/>
      <c r="F16" s="140"/>
      <c r="G16" s="140"/>
      <c r="H16" s="140"/>
      <c r="I16" s="140"/>
      <c r="J16" s="140">
        <f>SUM(D16:I16)</f>
        <v>24829.34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>
      <c r="A17" s="135" t="s">
        <v>243</v>
      </c>
      <c r="B17" s="142" t="s">
        <v>290</v>
      </c>
      <c r="C17" s="140"/>
      <c r="D17" s="141">
        <v>109015.72</v>
      </c>
      <c r="E17" s="140"/>
      <c r="F17" s="140"/>
      <c r="G17" s="140"/>
      <c r="H17" s="140"/>
      <c r="I17" s="140"/>
      <c r="J17" s="140">
        <f>SUM(D17:I17)</f>
        <v>109015.72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2.75" customHeight="1">
      <c r="A18" s="135" t="s">
        <v>5</v>
      </c>
      <c r="B18" s="142" t="s">
        <v>291</v>
      </c>
      <c r="C18" s="140"/>
      <c r="D18" s="141">
        <v>-137974.12</v>
      </c>
      <c r="E18" s="140"/>
      <c r="F18" s="140"/>
      <c r="G18" s="140"/>
      <c r="H18" s="140"/>
      <c r="I18" s="140"/>
      <c r="J18" s="140">
        <f>SUM(D18:I18)</f>
        <v>-137974.12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2.75" customHeight="1">
      <c r="A19" s="135" t="s">
        <v>244</v>
      </c>
      <c r="B19" s="142" t="s">
        <v>292</v>
      </c>
      <c r="C19" s="143"/>
      <c r="D19" s="144"/>
      <c r="E19" s="143"/>
      <c r="F19" s="143"/>
      <c r="G19" s="143"/>
      <c r="H19" s="143"/>
      <c r="I19" s="143"/>
      <c r="J19" s="143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>
      <c r="A20" s="135" t="s">
        <v>245</v>
      </c>
      <c r="B20" s="142" t="s">
        <v>293</v>
      </c>
      <c r="C20" s="143"/>
      <c r="D20" s="144"/>
      <c r="E20" s="143"/>
      <c r="F20" s="143"/>
      <c r="G20" s="143"/>
      <c r="H20" s="143"/>
      <c r="I20" s="143"/>
      <c r="J20" s="14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>
      <c r="A21" s="135" t="s">
        <v>276</v>
      </c>
      <c r="B21" s="142" t="s">
        <v>294</v>
      </c>
      <c r="C21" s="143"/>
      <c r="D21" s="144">
        <v>-137974.12</v>
      </c>
      <c r="E21" s="143"/>
      <c r="F21" s="143"/>
      <c r="G21" s="143"/>
      <c r="H21" s="143"/>
      <c r="I21" s="143"/>
      <c r="J21" s="143">
        <f>SUM(D21:I21)</f>
        <v>-137974.12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2.75" customHeight="1">
      <c r="A22" s="135" t="s">
        <v>277</v>
      </c>
      <c r="B22" s="142" t="s">
        <v>295</v>
      </c>
      <c r="C22" s="143"/>
      <c r="D22" s="144"/>
      <c r="E22" s="143"/>
      <c r="F22" s="143"/>
      <c r="G22" s="143"/>
      <c r="H22" s="143"/>
      <c r="I22" s="143"/>
      <c r="J22" s="143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>
      <c r="A23" s="135" t="s">
        <v>6</v>
      </c>
      <c r="B23" s="142" t="s">
        <v>296</v>
      </c>
      <c r="C23" s="145"/>
      <c r="D23" s="145"/>
      <c r="E23" s="145"/>
      <c r="F23" s="145"/>
      <c r="G23" s="145"/>
      <c r="H23" s="145"/>
      <c r="I23" s="145"/>
      <c r="J23" s="145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24" customHeight="1">
      <c r="A24" s="138" t="s">
        <v>7</v>
      </c>
      <c r="B24" s="146" t="s">
        <v>297</v>
      </c>
      <c r="C24" s="147"/>
      <c r="D24" s="145">
        <v>57016.99</v>
      </c>
      <c r="E24" s="145"/>
      <c r="F24" s="145"/>
      <c r="G24" s="145"/>
      <c r="H24" s="145"/>
      <c r="I24" s="145"/>
      <c r="J24" s="145">
        <f>SUM(D24:I24)</f>
        <v>57016.99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2.75" customHeight="1">
      <c r="A25" s="135" t="s">
        <v>8</v>
      </c>
      <c r="B25" s="148" t="s">
        <v>298</v>
      </c>
      <c r="C25" s="145"/>
      <c r="D25" s="145"/>
      <c r="E25" s="145"/>
      <c r="F25" s="145"/>
      <c r="G25" s="145"/>
      <c r="H25" s="145"/>
      <c r="I25" s="145"/>
      <c r="J25" s="145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135" t="s">
        <v>9</v>
      </c>
      <c r="B26" s="148" t="s">
        <v>299</v>
      </c>
      <c r="C26" s="145"/>
      <c r="D26" s="145"/>
      <c r="E26" s="145"/>
      <c r="F26" s="145"/>
      <c r="G26" s="145"/>
      <c r="H26" s="145"/>
      <c r="I26" s="145"/>
      <c r="J26" s="145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2.75" customHeight="1">
      <c r="A27" s="135" t="s">
        <v>10</v>
      </c>
      <c r="B27" s="149" t="s">
        <v>300</v>
      </c>
      <c r="C27" s="145"/>
      <c r="D27" s="145"/>
      <c r="E27" s="145"/>
      <c r="F27" s="145"/>
      <c r="G27" s="145"/>
      <c r="H27" s="145"/>
      <c r="I27" s="145"/>
      <c r="J27" s="145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135" t="s">
        <v>11</v>
      </c>
      <c r="B28" s="149" t="s">
        <v>301</v>
      </c>
      <c r="C28" s="145"/>
      <c r="D28" s="145"/>
      <c r="E28" s="145"/>
      <c r="F28" s="145"/>
      <c r="G28" s="145"/>
      <c r="H28" s="145"/>
      <c r="I28" s="145"/>
      <c r="J28" s="145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2.75" customHeight="1">
      <c r="A29" s="135" t="s">
        <v>12</v>
      </c>
      <c r="B29" s="149" t="s">
        <v>302</v>
      </c>
      <c r="C29" s="145"/>
      <c r="D29" s="145"/>
      <c r="E29" s="145"/>
      <c r="F29" s="145"/>
      <c r="G29" s="145"/>
      <c r="H29" s="145"/>
      <c r="I29" s="145"/>
      <c r="J29" s="145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135" t="s">
        <v>303</v>
      </c>
      <c r="B30" s="149" t="s">
        <v>292</v>
      </c>
      <c r="C30" s="145"/>
      <c r="D30" s="145"/>
      <c r="E30" s="145"/>
      <c r="F30" s="145"/>
      <c r="G30" s="145"/>
      <c r="H30" s="145"/>
      <c r="I30" s="145"/>
      <c r="J30" s="145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2.75" customHeight="1">
      <c r="A31" s="135" t="s">
        <v>304</v>
      </c>
      <c r="B31" s="149" t="s">
        <v>293</v>
      </c>
      <c r="C31" s="145"/>
      <c r="D31" s="145"/>
      <c r="E31" s="145"/>
      <c r="F31" s="145"/>
      <c r="G31" s="145"/>
      <c r="H31" s="145"/>
      <c r="I31" s="145"/>
      <c r="J31" s="145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135" t="s">
        <v>305</v>
      </c>
      <c r="B32" s="149" t="s">
        <v>294</v>
      </c>
      <c r="C32" s="145"/>
      <c r="D32" s="145"/>
      <c r="E32" s="145"/>
      <c r="F32" s="145"/>
      <c r="G32" s="145"/>
      <c r="H32" s="145"/>
      <c r="I32" s="145"/>
      <c r="J32" s="145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2.75" customHeight="1">
      <c r="A33" s="135" t="s">
        <v>306</v>
      </c>
      <c r="B33" s="149" t="s">
        <v>295</v>
      </c>
      <c r="C33" s="145"/>
      <c r="D33" s="145"/>
      <c r="E33" s="145"/>
      <c r="F33" s="145"/>
      <c r="G33" s="145"/>
      <c r="H33" s="145"/>
      <c r="I33" s="145"/>
      <c r="J33" s="145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2.75" customHeight="1">
      <c r="A34" s="135" t="s">
        <v>13</v>
      </c>
      <c r="B34" s="149" t="s">
        <v>307</v>
      </c>
      <c r="C34" s="145"/>
      <c r="D34" s="145"/>
      <c r="E34" s="145"/>
      <c r="F34" s="145"/>
      <c r="G34" s="145"/>
      <c r="H34" s="145"/>
      <c r="I34" s="145"/>
      <c r="J34" s="145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27.75" customHeight="1">
      <c r="A35" s="138" t="s">
        <v>14</v>
      </c>
      <c r="B35" s="150" t="s">
        <v>308</v>
      </c>
      <c r="C35" s="145"/>
      <c r="D35" s="145"/>
      <c r="E35" s="145"/>
      <c r="F35" s="145"/>
      <c r="G35" s="145"/>
      <c r="H35" s="145"/>
      <c r="I35" s="145"/>
      <c r="J35" s="145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2.75" customHeight="1">
      <c r="A36" s="138" t="s">
        <v>15</v>
      </c>
      <c r="B36" s="150" t="s">
        <v>309</v>
      </c>
      <c r="C36" s="145"/>
      <c r="D36" s="145">
        <v>57016.99</v>
      </c>
      <c r="E36" s="145"/>
      <c r="F36" s="145"/>
      <c r="G36" s="145"/>
      <c r="H36" s="145"/>
      <c r="I36" s="145"/>
      <c r="J36" s="145">
        <f>SUM(D36:I36)</f>
        <v>57016.99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2.75" customHeight="1">
      <c r="A37" s="138" t="s">
        <v>16</v>
      </c>
      <c r="B37" s="150" t="s">
        <v>310</v>
      </c>
      <c r="C37" s="145"/>
      <c r="D37" s="145">
        <v>61146.05</v>
      </c>
      <c r="E37" s="145"/>
      <c r="F37" s="145"/>
      <c r="G37" s="145"/>
      <c r="H37" s="145"/>
      <c r="I37" s="145"/>
      <c r="J37" s="145">
        <f>SUM(D37:I37)</f>
        <v>61146.05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" customHeight="1">
      <c r="A38" s="106"/>
      <c r="B38" s="106"/>
      <c r="C38" s="106"/>
      <c r="D38" s="106"/>
      <c r="E38" s="151" t="s">
        <v>311</v>
      </c>
      <c r="F38" s="106"/>
      <c r="G38" s="106"/>
      <c r="H38" s="106"/>
      <c r="I38" s="106"/>
      <c r="J38" s="106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2.75" customHeight="1">
      <c r="A39" s="331" t="s">
        <v>312</v>
      </c>
      <c r="B39" s="237"/>
      <c r="C39" s="237"/>
      <c r="D39" s="237"/>
      <c r="E39" s="237"/>
      <c r="F39" s="237"/>
      <c r="G39" s="238"/>
      <c r="H39" s="106"/>
      <c r="I39" s="106"/>
      <c r="J39" s="106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2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2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2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2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2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2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2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2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2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2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2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2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2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2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2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2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2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2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2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2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2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2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2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2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2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2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2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2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2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2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2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2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2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2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2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2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2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2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2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2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2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2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2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2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2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2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2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2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2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2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2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2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2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2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2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2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2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2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2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2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2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2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2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2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2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2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2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2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2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2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2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2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2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2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2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2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2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2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2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2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2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2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2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2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2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2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2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2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2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2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2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2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2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2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2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2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2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2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2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2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2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2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2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2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2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2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2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2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2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2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2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2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2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2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2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2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2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2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2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2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2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2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2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2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2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2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2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2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2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2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2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2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2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2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2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2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2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2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2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2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2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2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2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2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2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2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2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2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2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2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2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2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2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2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2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2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2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2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2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2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2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2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2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2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2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2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2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2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2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2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2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2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2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2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2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2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2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2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2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2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2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2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2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2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2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2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2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2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2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2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2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2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2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2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2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2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2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2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2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2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2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2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2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2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2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2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2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2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2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2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2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2.75" customHeight="1">
      <c r="A1001" s="108"/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2.75" customHeight="1">
      <c r="A1002" s="108"/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</sheetData>
  <mergeCells count="11">
    <mergeCell ref="A39:G39"/>
    <mergeCell ref="A7:J7"/>
    <mergeCell ref="A9:J9"/>
    <mergeCell ref="A11:A12"/>
    <mergeCell ref="B11:B12"/>
    <mergeCell ref="C11:C12"/>
    <mergeCell ref="D11:D12"/>
    <mergeCell ref="E11:F11"/>
    <mergeCell ref="G11:H11"/>
    <mergeCell ref="I11:I12"/>
    <mergeCell ref="J11:J1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FA33-2463-4872-A7C8-00BE472893FE}">
  <dimension ref="A1:Z1000"/>
  <sheetViews>
    <sheetView workbookViewId="0">
      <selection activeCell="C25" sqref="C25:L25"/>
    </sheetView>
  </sheetViews>
  <sheetFormatPr defaultColWidth="14.42578125" defaultRowHeight="12.75"/>
  <cols>
    <col min="1" max="1" width="4.5703125" style="189" customWidth="1"/>
    <col min="2" max="2" width="31" style="189" customWidth="1"/>
    <col min="3" max="3" width="10.85546875" style="189" customWidth="1"/>
    <col min="4" max="4" width="10.42578125" style="189" customWidth="1"/>
    <col min="5" max="5" width="9.140625" style="189" customWidth="1"/>
    <col min="6" max="6" width="9.7109375" style="189" customWidth="1"/>
    <col min="7" max="7" width="9.85546875" style="189" customWidth="1"/>
    <col min="8" max="8" width="9.140625" style="189" customWidth="1"/>
    <col min="9" max="9" width="11" style="189" customWidth="1"/>
    <col min="10" max="10" width="9" style="189" customWidth="1"/>
    <col min="11" max="12" width="9.7109375" style="189" customWidth="1"/>
    <col min="13" max="13" width="11" style="189" customWidth="1"/>
    <col min="14" max="26" width="9.28515625" style="189" customWidth="1"/>
    <col min="27" max="16384" width="14.42578125" style="189"/>
  </cols>
  <sheetData>
    <row r="1" spans="1:26" ht="13.5" customHeight="1">
      <c r="A1" s="210"/>
      <c r="B1" s="133" t="s">
        <v>455</v>
      </c>
      <c r="C1" s="133"/>
      <c r="D1" s="1"/>
      <c r="E1" s="1"/>
      <c r="F1" s="1"/>
      <c r="G1" s="1"/>
      <c r="H1" s="1"/>
      <c r="I1" s="134"/>
      <c r="J1" s="134"/>
      <c r="K1" s="1" t="s">
        <v>468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10"/>
      <c r="B2" s="133" t="s">
        <v>462</v>
      </c>
      <c r="C2" s="133"/>
      <c r="D2" s="1"/>
      <c r="E2" s="1"/>
      <c r="F2" s="1"/>
      <c r="G2" s="1"/>
      <c r="H2" s="1"/>
      <c r="I2" s="1" t="s">
        <v>472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10"/>
      <c r="B3" s="218">
        <v>44771</v>
      </c>
      <c r="C3" s="133"/>
      <c r="D3" s="1"/>
      <c r="E3" s="1"/>
      <c r="F3" s="1"/>
      <c r="G3" s="1"/>
      <c r="H3" s="1"/>
      <c r="I3" s="1" t="s">
        <v>473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38" t="s">
        <v>345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8" t="s">
        <v>346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2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38" t="s">
        <v>333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10"/>
      <c r="B9" s="1"/>
      <c r="C9" s="1"/>
      <c r="D9" s="1"/>
      <c r="E9" s="1"/>
      <c r="F9" s="1"/>
      <c r="G9" s="1"/>
      <c r="H9" s="1"/>
      <c r="I9" s="1"/>
      <c r="J9" s="230" t="s">
        <v>456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39" t="s">
        <v>0</v>
      </c>
      <c r="B10" s="339" t="s">
        <v>334</v>
      </c>
      <c r="C10" s="339" t="s">
        <v>335</v>
      </c>
      <c r="D10" s="340" t="s">
        <v>274</v>
      </c>
      <c r="E10" s="252"/>
      <c r="F10" s="252"/>
      <c r="G10" s="252"/>
      <c r="H10" s="252"/>
      <c r="I10" s="252"/>
      <c r="J10" s="252"/>
      <c r="K10" s="252"/>
      <c r="L10" s="253"/>
      <c r="M10" s="339" t="s">
        <v>336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0.5" customHeight="1">
      <c r="A11" s="334"/>
      <c r="B11" s="334"/>
      <c r="C11" s="334"/>
      <c r="D11" s="130" t="s">
        <v>347</v>
      </c>
      <c r="E11" s="130" t="s">
        <v>337</v>
      </c>
      <c r="F11" s="130" t="s">
        <v>348</v>
      </c>
      <c r="G11" s="130" t="s">
        <v>275</v>
      </c>
      <c r="H11" s="130" t="s">
        <v>349</v>
      </c>
      <c r="I11" s="194" t="s">
        <v>350</v>
      </c>
      <c r="J11" s="130" t="s">
        <v>338</v>
      </c>
      <c r="K11" s="130" t="s">
        <v>339</v>
      </c>
      <c r="L11" s="154" t="s">
        <v>351</v>
      </c>
      <c r="M11" s="33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6</v>
      </c>
      <c r="H12" s="9">
        <v>8</v>
      </c>
      <c r="I12" s="9">
        <v>9</v>
      </c>
      <c r="J12" s="9">
        <v>10</v>
      </c>
      <c r="K12" s="156">
        <v>11</v>
      </c>
      <c r="L12" s="9">
        <v>12</v>
      </c>
      <c r="M12" s="9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30" t="s">
        <v>1</v>
      </c>
      <c r="B13" s="132" t="s">
        <v>352</v>
      </c>
      <c r="C13" s="153">
        <v>1286874.49</v>
      </c>
      <c r="D13" s="153">
        <v>20273.439999999999</v>
      </c>
      <c r="E13" s="153"/>
      <c r="F13" s="153"/>
      <c r="G13" s="153"/>
      <c r="H13" s="153"/>
      <c r="I13" s="220">
        <v>-25564.799999999999</v>
      </c>
      <c r="J13" s="153"/>
      <c r="K13" s="153"/>
      <c r="L13" s="153">
        <v>-6572.31</v>
      </c>
      <c r="M13" s="153">
        <v>1275010.82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31" t="s">
        <v>240</v>
      </c>
      <c r="B14" s="153" t="s">
        <v>340</v>
      </c>
      <c r="C14" s="153">
        <v>1278875.5900000001</v>
      </c>
      <c r="D14" s="153">
        <v>3550.37</v>
      </c>
      <c r="E14" s="153"/>
      <c r="F14" s="153"/>
      <c r="G14" s="153"/>
      <c r="H14" s="153"/>
      <c r="I14" s="153">
        <v>-8851.32</v>
      </c>
      <c r="J14" s="153"/>
      <c r="K14" s="153"/>
      <c r="L14" s="153"/>
      <c r="M14" s="153">
        <v>1273574.6399999999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1" t="s">
        <v>241</v>
      </c>
      <c r="B15" s="153" t="s">
        <v>341</v>
      </c>
      <c r="C15" s="220">
        <v>7998.9</v>
      </c>
      <c r="D15" s="153">
        <v>16723.07</v>
      </c>
      <c r="E15" s="153"/>
      <c r="F15" s="153"/>
      <c r="G15" s="153"/>
      <c r="H15" s="153"/>
      <c r="I15" s="153">
        <v>-16713.48</v>
      </c>
      <c r="J15" s="153"/>
      <c r="K15" s="153"/>
      <c r="L15" s="153">
        <v>-6572.31</v>
      </c>
      <c r="M15" s="153">
        <v>1436.18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7" customHeight="1">
      <c r="A16" s="130" t="s">
        <v>3</v>
      </c>
      <c r="B16" s="132" t="s">
        <v>353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31" t="s">
        <v>354</v>
      </c>
      <c r="B17" s="153" t="s">
        <v>340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1" t="s">
        <v>355</v>
      </c>
      <c r="B18" s="153" t="s">
        <v>341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0" customHeight="1">
      <c r="A19" s="130" t="s">
        <v>5</v>
      </c>
      <c r="B19" s="132" t="s">
        <v>356</v>
      </c>
      <c r="C19" s="153">
        <v>692026.42</v>
      </c>
      <c r="D19" s="153">
        <v>20608.09</v>
      </c>
      <c r="E19" s="153">
        <v>0</v>
      </c>
      <c r="F19" s="153"/>
      <c r="G19" s="153"/>
      <c r="H19" s="153"/>
      <c r="I19" s="220">
        <v>-853.1</v>
      </c>
      <c r="J19" s="153"/>
      <c r="K19" s="153"/>
      <c r="L19" s="153"/>
      <c r="M19" s="153">
        <f t="shared" ref="M19:M25" si="0">SUM(C19:L19)</f>
        <v>711781.41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31" t="s">
        <v>244</v>
      </c>
      <c r="B20" s="153" t="s">
        <v>340</v>
      </c>
      <c r="C20" s="153">
        <v>692026.42</v>
      </c>
      <c r="D20" s="153"/>
      <c r="E20" s="153">
        <v>20118.75</v>
      </c>
      <c r="F20" s="153"/>
      <c r="G20" s="153"/>
      <c r="H20" s="153"/>
      <c r="I20" s="153">
        <v>-418.14</v>
      </c>
      <c r="J20" s="153"/>
      <c r="K20" s="153"/>
      <c r="L20" s="153"/>
      <c r="M20" s="153">
        <f t="shared" si="0"/>
        <v>711727.03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1" t="s">
        <v>357</v>
      </c>
      <c r="B21" s="153" t="s">
        <v>341</v>
      </c>
      <c r="C21" s="153">
        <v>0</v>
      </c>
      <c r="D21" s="153">
        <v>20608.09</v>
      </c>
      <c r="E21" s="220">
        <v>-20118.75</v>
      </c>
      <c r="F21" s="153"/>
      <c r="G21" s="153"/>
      <c r="H21" s="153"/>
      <c r="I21" s="153">
        <v>-434.96</v>
      </c>
      <c r="J21" s="153"/>
      <c r="K21" s="153"/>
      <c r="L21" s="153"/>
      <c r="M21" s="153">
        <f t="shared" si="0"/>
        <v>54.380000000000166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0" t="s">
        <v>6</v>
      </c>
      <c r="B22" s="132" t="s">
        <v>342</v>
      </c>
      <c r="C22" s="153">
        <v>83091.16</v>
      </c>
      <c r="D22" s="153"/>
      <c r="E22" s="153"/>
      <c r="F22" s="153">
        <v>109015.72</v>
      </c>
      <c r="G22" s="153"/>
      <c r="H22" s="153"/>
      <c r="I22" s="153">
        <v>-114752.93</v>
      </c>
      <c r="J22" s="153"/>
      <c r="K22" s="153"/>
      <c r="L22" s="153"/>
      <c r="M22" s="153">
        <f t="shared" si="0"/>
        <v>77353.950000000012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1" t="s">
        <v>246</v>
      </c>
      <c r="B23" s="153" t="s">
        <v>340</v>
      </c>
      <c r="C23" s="153">
        <v>81700.649999999994</v>
      </c>
      <c r="D23" s="153"/>
      <c r="E23" s="153"/>
      <c r="F23" s="153">
        <v>109015.72</v>
      </c>
      <c r="G23" s="153"/>
      <c r="H23" s="153"/>
      <c r="I23" s="153">
        <v>-114752.93</v>
      </c>
      <c r="J23" s="153"/>
      <c r="K23" s="153"/>
      <c r="L23" s="153"/>
      <c r="M23" s="153">
        <f t="shared" si="0"/>
        <v>75963.44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1" t="s">
        <v>247</v>
      </c>
      <c r="B24" s="153" t="s">
        <v>341</v>
      </c>
      <c r="C24" s="153">
        <v>1390.51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>
        <f t="shared" si="0"/>
        <v>1390.51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0" t="s">
        <v>7</v>
      </c>
      <c r="B25" s="132" t="s">
        <v>343</v>
      </c>
      <c r="C25" s="153">
        <v>2061992.07</v>
      </c>
      <c r="D25" s="153">
        <v>40881.53</v>
      </c>
      <c r="E25" s="153"/>
      <c r="F25" s="153">
        <v>109015.72</v>
      </c>
      <c r="G25" s="153"/>
      <c r="H25" s="153"/>
      <c r="I25" s="153">
        <v>-141170.82999999999</v>
      </c>
      <c r="J25" s="153"/>
      <c r="K25" s="153"/>
      <c r="L25" s="153">
        <v>-6572.31</v>
      </c>
      <c r="M25" s="153">
        <f t="shared" si="0"/>
        <v>2064146.1800000002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>
      <c r="A26" s="336" t="s">
        <v>344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08"/>
      <c r="B27" s="108"/>
      <c r="C27" s="108"/>
      <c r="D27" s="1" t="s">
        <v>358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.5" customHeight="1">
      <c r="A28" s="2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2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2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2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2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2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2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2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2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2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2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2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2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2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2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2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2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2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2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2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2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2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2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2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2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2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2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2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2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2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2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2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2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2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2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2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2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2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2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2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2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2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2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2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2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2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2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2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2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2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2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2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2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2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2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2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2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2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2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2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2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2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2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2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2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2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2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2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2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2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2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2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2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2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2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2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2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2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2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2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2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2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2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2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2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2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2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2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2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2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2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2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2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2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2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2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2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2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2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2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2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2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2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2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2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2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2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2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2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2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2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2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2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2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2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2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2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2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2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2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2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2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2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2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2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2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2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2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2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2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2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2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2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2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2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2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2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2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2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2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2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2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2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2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2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2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2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2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2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2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2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2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2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2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2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2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2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2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2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2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2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2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2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2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2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2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2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2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2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2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2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2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2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2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2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2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2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2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2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2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2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2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2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2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2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2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2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2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2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2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2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2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2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2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2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2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2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2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2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2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2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2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2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2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2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2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2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2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2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2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2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2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2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2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2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2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2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2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2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2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2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2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2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2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2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2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2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2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2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2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2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2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2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2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2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2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2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2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2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2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2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2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2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2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2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2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2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2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2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2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2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2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2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2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2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2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2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2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2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2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2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2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2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2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2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2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2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2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2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2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2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2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2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2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2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2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2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2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2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2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2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2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2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2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2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2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2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2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2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2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2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2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2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2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2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2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2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2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2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2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2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2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2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2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2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2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2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2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2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2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2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2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2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2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2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2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2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2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2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2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2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2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2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2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2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2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2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2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2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2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2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2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2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2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2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2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2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2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2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2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2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2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2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2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2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2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2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2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2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2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2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2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2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2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2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2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2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2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2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2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2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2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2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2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2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2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2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2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2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2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2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2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2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2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2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2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2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2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2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2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2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2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2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2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2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2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2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2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2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2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2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2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2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2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2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2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2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2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2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2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2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2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2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2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2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2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2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2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2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2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2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2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2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2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2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2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2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2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2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2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2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2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2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2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2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2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2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2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2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2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2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2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2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2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2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2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2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2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2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2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2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2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2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2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2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2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2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2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2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2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2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2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2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2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2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2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2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2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2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2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2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2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2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2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2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2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2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2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2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2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2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2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2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2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2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2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2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2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2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2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2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2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2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2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2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2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2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2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2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2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2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2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2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2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2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2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2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2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2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2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2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2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2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2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2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2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2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2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2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2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2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2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2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2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2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2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2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2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2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2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2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2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2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2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2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2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2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2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2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2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2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2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2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2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2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2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2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2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2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2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2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2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2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2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2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2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2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2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2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2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2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2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2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2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2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2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2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2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2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2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2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2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2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2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2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2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2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2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2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2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2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2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2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2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2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2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2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2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2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2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2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2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2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2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2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2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2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2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2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2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2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2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2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2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2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2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2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2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2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2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2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2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2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2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2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2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2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2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2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2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2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2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2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2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2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2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2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2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2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2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2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2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2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2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2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2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2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2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2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2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2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2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2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2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2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2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2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2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2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2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2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2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2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2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2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2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2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2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2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2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2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2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2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2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2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2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2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2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2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2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2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2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2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2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2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2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2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2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2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2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2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2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2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2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2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2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2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2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2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2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2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2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2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2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2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2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2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2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2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2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2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2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2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2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2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2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2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2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2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2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2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2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2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2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2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2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2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2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2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2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2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2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2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2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2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2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2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2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2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2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2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2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2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2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2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2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2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2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2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2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2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2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2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2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2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2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2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2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2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2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2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2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2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2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2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2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2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2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2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2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2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2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2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2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2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2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2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2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2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2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2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2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2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2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2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2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2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2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2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2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2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2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2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2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2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2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2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2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2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2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2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2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2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2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2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2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2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2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2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2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2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2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2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2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2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2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2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2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2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2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2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2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2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2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2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2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2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2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2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2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2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2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2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2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2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2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2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2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2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2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2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2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2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2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2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2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2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2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2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2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2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2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2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2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2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2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2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2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2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2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2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2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2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2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2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2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2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2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2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2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2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2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2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2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2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2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2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2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2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2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2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2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2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2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2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2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2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2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2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2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2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2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2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2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2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2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2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2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2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2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2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2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2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2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2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2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2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2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2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2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2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2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2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2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2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2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2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2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2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2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2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2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2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2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2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2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2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2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2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2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2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2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2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2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2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2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2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2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2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2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2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2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2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2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2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2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2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2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2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2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2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2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2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2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2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2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2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2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2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2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2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2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2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21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21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21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21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21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21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21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21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4B75-98CC-4C18-A22D-D93C31CDB85B}">
  <dimension ref="A1:Z1000"/>
  <sheetViews>
    <sheetView workbookViewId="0">
      <selection activeCell="F17" sqref="F17:G17"/>
    </sheetView>
  </sheetViews>
  <sheetFormatPr defaultColWidth="14.42578125" defaultRowHeight="12.75"/>
  <cols>
    <col min="1" max="1" width="4.42578125" style="189" customWidth="1"/>
    <col min="2" max="2" width="56.42578125" style="189" customWidth="1"/>
    <col min="3" max="4" width="13.28515625" style="189" customWidth="1"/>
    <col min="5" max="5" width="12.28515625" style="189" customWidth="1"/>
    <col min="6" max="6" width="13.5703125" style="189" customWidth="1"/>
    <col min="7" max="7" width="13.28515625" style="189" customWidth="1"/>
    <col min="8" max="8" width="12.28515625" style="189" customWidth="1"/>
    <col min="9" max="26" width="9.28515625" style="189" customWidth="1"/>
    <col min="27" max="16384" width="14.42578125" style="189"/>
  </cols>
  <sheetData>
    <row r="1" spans="1:26" ht="13.5" customHeight="1">
      <c r="A1" s="1"/>
      <c r="B1" s="133" t="s">
        <v>455</v>
      </c>
      <c r="C1" s="1"/>
      <c r="D1" s="1"/>
      <c r="E1" s="1"/>
      <c r="F1" s="1" t="s">
        <v>469</v>
      </c>
      <c r="G1" s="1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33" t="s">
        <v>462</v>
      </c>
      <c r="C2" s="1"/>
      <c r="D2" s="1"/>
      <c r="E2" s="1"/>
      <c r="F2" s="1" t="s">
        <v>332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218">
        <v>44771</v>
      </c>
      <c r="C3" s="1"/>
      <c r="D3" s="1"/>
      <c r="E3" s="1"/>
      <c r="F3" s="1" t="s">
        <v>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38" t="s">
        <v>359</v>
      </c>
      <c r="B5" s="232"/>
      <c r="C5" s="232"/>
      <c r="D5" s="232"/>
      <c r="E5" s="232"/>
      <c r="F5" s="232"/>
      <c r="G5" s="232"/>
      <c r="H5" s="2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8" t="s">
        <v>360</v>
      </c>
      <c r="B6" s="232"/>
      <c r="C6" s="232"/>
      <c r="D6" s="232"/>
      <c r="E6" s="232"/>
      <c r="F6" s="232"/>
      <c r="G6" s="232"/>
      <c r="H6" s="2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38" t="s">
        <v>361</v>
      </c>
      <c r="B8" s="232"/>
      <c r="C8" s="232"/>
      <c r="D8" s="232"/>
      <c r="E8" s="232"/>
      <c r="F8" s="232"/>
      <c r="G8" s="232"/>
      <c r="H8" s="23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230" t="s">
        <v>456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339" t="s">
        <v>0</v>
      </c>
      <c r="B10" s="339" t="s">
        <v>362</v>
      </c>
      <c r="C10" s="340" t="s">
        <v>363</v>
      </c>
      <c r="D10" s="252"/>
      <c r="E10" s="253"/>
      <c r="F10" s="340" t="s">
        <v>238</v>
      </c>
      <c r="G10" s="252"/>
      <c r="H10" s="25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334"/>
      <c r="B11" s="334"/>
      <c r="C11" s="130" t="s">
        <v>364</v>
      </c>
      <c r="D11" s="130" t="s">
        <v>365</v>
      </c>
      <c r="E11" s="130" t="s">
        <v>236</v>
      </c>
      <c r="F11" s="130" t="s">
        <v>366</v>
      </c>
      <c r="G11" s="130" t="s">
        <v>367</v>
      </c>
      <c r="H11" s="130" t="s">
        <v>236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31">
        <v>1</v>
      </c>
      <c r="B12" s="131">
        <v>2</v>
      </c>
      <c r="C12" s="131">
        <v>3</v>
      </c>
      <c r="D12" s="131">
        <v>4</v>
      </c>
      <c r="E12" s="131" t="s">
        <v>313</v>
      </c>
      <c r="F12" s="131">
        <v>6</v>
      </c>
      <c r="G12" s="131">
        <v>7</v>
      </c>
      <c r="H12" s="131" t="s">
        <v>368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31" t="s">
        <v>1</v>
      </c>
      <c r="B13" s="153" t="s">
        <v>369</v>
      </c>
      <c r="C13" s="221">
        <v>7998.9</v>
      </c>
      <c r="D13" s="130">
        <v>1278875.5900000001</v>
      </c>
      <c r="E13" s="130">
        <v>1286874.49</v>
      </c>
      <c r="F13" s="130">
        <v>1426.59</v>
      </c>
      <c r="G13" s="130">
        <v>1273584.23</v>
      </c>
      <c r="H13" s="130">
        <f>SUM(F13:G13)</f>
        <v>1275010.82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4.75" customHeight="1">
      <c r="A14" s="131" t="s">
        <v>3</v>
      </c>
      <c r="B14" s="153" t="s">
        <v>370</v>
      </c>
      <c r="C14" s="130"/>
      <c r="D14" s="130"/>
      <c r="E14" s="130"/>
      <c r="F14" s="130"/>
      <c r="G14" s="130"/>
      <c r="H14" s="1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" customHeight="1">
      <c r="A15" s="131" t="s">
        <v>5</v>
      </c>
      <c r="B15" s="153" t="s">
        <v>371</v>
      </c>
      <c r="C15" s="130"/>
      <c r="D15" s="130">
        <v>692026.42</v>
      </c>
      <c r="E15" s="130">
        <v>692026.42</v>
      </c>
      <c r="F15" s="130"/>
      <c r="G15" s="130">
        <v>711781.41</v>
      </c>
      <c r="H15" s="130">
        <v>711781.41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1" t="s">
        <v>6</v>
      </c>
      <c r="B16" s="153" t="s">
        <v>77</v>
      </c>
      <c r="C16" s="130"/>
      <c r="D16" s="130">
        <v>83091.16</v>
      </c>
      <c r="E16" s="130">
        <v>83091.16</v>
      </c>
      <c r="F16" s="130"/>
      <c r="G16" s="130">
        <v>77353.95</v>
      </c>
      <c r="H16" s="130">
        <f>SUM(F16:G16)</f>
        <v>77353.95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31" t="s">
        <v>7</v>
      </c>
      <c r="B17" s="153" t="s">
        <v>236</v>
      </c>
      <c r="C17" s="221">
        <f t="shared" ref="C17:G17" si="0">SUM(C13:C16)</f>
        <v>7998.9</v>
      </c>
      <c r="D17" s="130">
        <f t="shared" si="0"/>
        <v>2053993.1700000002</v>
      </c>
      <c r="E17" s="130">
        <f t="shared" si="0"/>
        <v>2061992.07</v>
      </c>
      <c r="F17" s="130">
        <f t="shared" si="0"/>
        <v>1426.59</v>
      </c>
      <c r="G17" s="130">
        <f t="shared" si="0"/>
        <v>2062719.59</v>
      </c>
      <c r="H17" s="130">
        <f>SUM(H13:H16)</f>
        <v>2064146.18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55"/>
      <c r="D19" s="155"/>
      <c r="E19" s="15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99BD-FE4F-4EAF-91B1-101736D933A9}">
  <dimension ref="A1:Z1005"/>
  <sheetViews>
    <sheetView tabSelected="1" workbookViewId="0">
      <selection activeCell="H25" sqref="H25"/>
    </sheetView>
  </sheetViews>
  <sheetFormatPr defaultColWidth="14.42578125" defaultRowHeight="12.75"/>
  <cols>
    <col min="1" max="1" width="5.5703125" style="189" customWidth="1"/>
    <col min="2" max="2" width="1.7109375" style="189" customWidth="1"/>
    <col min="3" max="3" width="57.28515625" style="189" customWidth="1"/>
    <col min="4" max="5" width="12.28515625" style="189" customWidth="1"/>
    <col min="6" max="26" width="9.28515625" style="189" customWidth="1"/>
    <col min="27" max="16384" width="14.42578125" style="189"/>
  </cols>
  <sheetData>
    <row r="1" spans="1:26" s="222" customFormat="1">
      <c r="C1" s="133" t="s">
        <v>455</v>
      </c>
    </row>
    <row r="2" spans="1:26" s="222" customFormat="1">
      <c r="C2" s="133" t="s">
        <v>462</v>
      </c>
    </row>
    <row r="3" spans="1:26" s="222" customFormat="1">
      <c r="C3" s="218">
        <v>44771</v>
      </c>
    </row>
    <row r="4" spans="1:26" s="222" customFormat="1"/>
    <row r="5" spans="1:26" s="222" customFormat="1"/>
    <row r="6" spans="1:26" ht="12.75" customHeight="1">
      <c r="A6" s="88"/>
      <c r="B6" s="88"/>
      <c r="C6" s="341" t="s">
        <v>470</v>
      </c>
      <c r="D6" s="341"/>
      <c r="E6" s="89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>
      <c r="A7" s="111"/>
      <c r="B7" s="111"/>
      <c r="C7" s="110" t="s">
        <v>251</v>
      </c>
      <c r="D7" s="196"/>
      <c r="E7" s="196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2.75" customHeight="1">
      <c r="A8" s="111"/>
      <c r="B8" s="111"/>
      <c r="C8" s="32" t="s">
        <v>252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>
      <c r="A9" s="111"/>
      <c r="B9" s="111"/>
      <c r="C9" s="111"/>
      <c r="D9" s="111"/>
      <c r="E9" s="111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45" customHeight="1">
      <c r="A10" s="327" t="s">
        <v>253</v>
      </c>
      <c r="B10" s="237"/>
      <c r="C10" s="237"/>
      <c r="D10" s="237"/>
      <c r="E10" s="23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>
      <c r="A11" s="112"/>
      <c r="B11" s="112"/>
      <c r="C11" s="112"/>
      <c r="D11" s="112"/>
      <c r="E11" s="112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5" customHeight="1">
      <c r="A12" s="327" t="s">
        <v>254</v>
      </c>
      <c r="B12" s="237"/>
      <c r="C12" s="237"/>
      <c r="D12" s="237"/>
      <c r="E12" s="23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9.5" customHeight="1">
      <c r="A13" s="114"/>
      <c r="B13" s="114"/>
      <c r="C13" s="230" t="s">
        <v>471</v>
      </c>
      <c r="D13" s="114"/>
      <c r="E13" s="11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57.75" customHeight="1">
      <c r="A14" s="92" t="s">
        <v>0</v>
      </c>
      <c r="B14" s="275" t="s">
        <v>250</v>
      </c>
      <c r="C14" s="253"/>
      <c r="D14" s="92" t="s">
        <v>156</v>
      </c>
      <c r="E14" s="92" t="s">
        <v>157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>
      <c r="A15" s="115">
        <v>1</v>
      </c>
      <c r="B15" s="343">
        <v>2</v>
      </c>
      <c r="C15" s="344"/>
      <c r="D15" s="115">
        <v>3</v>
      </c>
      <c r="E15" s="115">
        <v>4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92" t="s">
        <v>1</v>
      </c>
      <c r="B16" s="279" t="s">
        <v>255</v>
      </c>
      <c r="C16" s="253"/>
      <c r="D16" s="223">
        <v>105</v>
      </c>
      <c r="E16" s="224">
        <v>0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109" t="s">
        <v>240</v>
      </c>
      <c r="B17" s="117"/>
      <c r="C17" s="116" t="s">
        <v>256</v>
      </c>
      <c r="D17" s="225"/>
      <c r="E17" s="226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109" t="s">
        <v>241</v>
      </c>
      <c r="B18" s="117"/>
      <c r="C18" s="116" t="s">
        <v>257</v>
      </c>
      <c r="D18" s="225">
        <v>105</v>
      </c>
      <c r="E18" s="226">
        <v>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109" t="s">
        <v>237</v>
      </c>
      <c r="B19" s="120"/>
      <c r="C19" s="121" t="s">
        <v>258</v>
      </c>
      <c r="D19" s="225"/>
      <c r="E19" s="226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193" t="s">
        <v>259</v>
      </c>
      <c r="B20" s="122"/>
      <c r="C20" s="116" t="s">
        <v>260</v>
      </c>
      <c r="D20" s="227"/>
      <c r="E20" s="226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109" t="s">
        <v>261</v>
      </c>
      <c r="B21" s="123"/>
      <c r="C21" s="124" t="s">
        <v>262</v>
      </c>
      <c r="D21" s="225"/>
      <c r="E21" s="226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109" t="s">
        <v>263</v>
      </c>
      <c r="B22" s="125"/>
      <c r="C22" s="116" t="s">
        <v>264</v>
      </c>
      <c r="D22" s="225"/>
      <c r="E22" s="226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92" t="s">
        <v>3</v>
      </c>
      <c r="B23" s="119" t="s">
        <v>265</v>
      </c>
      <c r="C23" s="126"/>
      <c r="D23" s="223">
        <v>-0.56999999999999995</v>
      </c>
      <c r="E23" s="224"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109" t="s">
        <v>242</v>
      </c>
      <c r="B24" s="191"/>
      <c r="C24" s="118" t="s">
        <v>266</v>
      </c>
      <c r="D24" s="225"/>
      <c r="E24" s="226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109" t="s">
        <v>243</v>
      </c>
      <c r="B25" s="191"/>
      <c r="C25" s="118" t="s">
        <v>267</v>
      </c>
      <c r="D25" s="225">
        <v>-0.56999999999999995</v>
      </c>
      <c r="E25" s="226"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" customHeight="1">
      <c r="A26" s="109" t="s">
        <v>268</v>
      </c>
      <c r="B26" s="191"/>
      <c r="C26" s="118" t="s">
        <v>269</v>
      </c>
      <c r="D26" s="225"/>
      <c r="E26" s="226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5" customHeight="1">
      <c r="A27" s="109" t="s">
        <v>270</v>
      </c>
      <c r="B27" s="127"/>
      <c r="C27" s="208" t="s">
        <v>271</v>
      </c>
      <c r="D27" s="225"/>
      <c r="E27" s="226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5" customHeight="1">
      <c r="A28" s="92" t="s">
        <v>5</v>
      </c>
      <c r="B28" s="128" t="s">
        <v>272</v>
      </c>
      <c r="C28" s="129"/>
      <c r="D28" s="223">
        <v>104.43</v>
      </c>
      <c r="E28" s="224">
        <v>0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5" customHeight="1">
      <c r="A29" s="195"/>
      <c r="B29" s="119"/>
      <c r="C29" s="208"/>
      <c r="D29" s="195"/>
      <c r="E29" s="209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>
      <c r="A30" s="2" t="s">
        <v>273</v>
      </c>
      <c r="B30" s="192"/>
      <c r="C30" s="192"/>
      <c r="D30" s="113"/>
      <c r="E30" s="113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>
      <c r="A31" s="342" t="s">
        <v>249</v>
      </c>
      <c r="B31" s="237"/>
      <c r="C31" s="237"/>
      <c r="D31" s="237"/>
      <c r="E31" s="23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2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2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2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2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2.75" customHeight="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2.75" customHeight="1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2.75" customHeight="1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2.75" customHeight="1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2.75" customHeight="1">
      <c r="A1005" s="88"/>
      <c r="B1005" s="88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</sheetData>
  <mergeCells count="7">
    <mergeCell ref="C6:D6"/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2</vt:i4>
      </vt:variant>
    </vt:vector>
  </HeadingPairs>
  <TitlesOfParts>
    <vt:vector size="10" baseType="lpstr">
      <vt:lpstr>finansinės būklės ataskaita </vt:lpstr>
      <vt:lpstr>Veiklos rezult.ataskaita</vt:lpstr>
      <vt:lpstr>Nemat.turtas</vt:lpstr>
      <vt:lpstr>Ilgalaikis turtas</vt:lpstr>
      <vt:lpstr>Atsargų jud. ataskaita</vt:lpstr>
      <vt:lpstr>Finansavimo sumos</vt:lpstr>
      <vt:lpstr>Fin.sumų likučiai</vt:lpstr>
      <vt:lpstr>Investic.veiklos ataskaita</vt:lpstr>
      <vt:lpstr>'finansinės būklės ataskaita '!Print_Area</vt:lpstr>
      <vt:lpstr>'Veiklos rezult.ataskaita'!Print_Area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Buhaltere</cp:lastModifiedBy>
  <cp:lastPrinted>2022-08-02T09:16:03Z</cp:lastPrinted>
  <dcterms:created xsi:type="dcterms:W3CDTF">2022-03-07T08:36:37Z</dcterms:created>
  <dcterms:modified xsi:type="dcterms:W3CDTF">2022-09-16T07:46:10Z</dcterms:modified>
</cp:coreProperties>
</file>