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totojo failai\Desktop\TUBERKULIOZĖS LIGONINĖ 2022 m\Ataskaitos\"/>
    </mc:Choice>
  </mc:AlternateContent>
  <xr:revisionPtr revIDLastSave="0" documentId="13_ncr:1_{24AE501B-580B-4F8D-81E1-BB7500EB21E6}" xr6:coauthVersionLast="47" xr6:coauthVersionMax="47" xr10:uidLastSave="{00000000-0000-0000-0000-000000000000}"/>
  <bookViews>
    <workbookView xWindow="-120" yWindow="-120" windowWidth="29040" windowHeight="15840" tabRatio="804" activeTab="5" xr2:uid="{00000000-000D-0000-FFFF-FFFF00000000}"/>
  </bookViews>
  <sheets>
    <sheet name="Fin.būklės ataskaita" sheetId="33" r:id="rId1"/>
    <sheet name="Veiklos rezultatų ataskaita" sheetId="36" r:id="rId2"/>
    <sheet name="Nemat.ilg.turtas" sheetId="99" r:id="rId3"/>
    <sheet name="Ilg.mater.turtas" sheetId="100" r:id="rId4"/>
    <sheet name="Atsargos" sheetId="101" r:id="rId5"/>
    <sheet name="Finansavimo sumos" sheetId="106" r:id="rId6"/>
    <sheet name="Finansavimo likučiai" sheetId="105" r:id="rId7"/>
    <sheet name="Finansinės investicinės veiklos" sheetId="17" r:id="rId8"/>
  </sheets>
  <externalReferences>
    <externalReference r:id="rId9"/>
    <externalReference r:id="rId10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'Fin.būklės ataskaita'!$A$1:$G$102</definedName>
    <definedName name="_xlnm.Print_Area" localSheetId="7">'Finansinės investicinės veiklos'!$A$1:$E$47</definedName>
    <definedName name="_xlnm.Print_Area" localSheetId="1">'Veiklos rezultatų ataskaita'!$A$1:$I$66</definedName>
    <definedName name="_xlnm.Print_Titles" localSheetId="0">'Fin.būklės ataskaita'!$19:$19</definedName>
    <definedName name="_xlnm.Print_Titles" localSheetId="1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01" l="1"/>
  <c r="D19" i="105"/>
  <c r="C19" i="105"/>
  <c r="E18" i="105"/>
  <c r="E17" i="105"/>
  <c r="E15" i="105"/>
  <c r="E19" i="105" s="1"/>
  <c r="M22" i="106"/>
  <c r="M23" i="106"/>
  <c r="M24" i="106"/>
  <c r="M17" i="106"/>
  <c r="M18" i="106"/>
  <c r="M16" i="106"/>
  <c r="M21" i="100"/>
  <c r="M50" i="100" s="1"/>
  <c r="O50" i="100"/>
  <c r="K50" i="100"/>
  <c r="K21" i="100"/>
  <c r="J50" i="100"/>
  <c r="H50" i="100"/>
  <c r="G50" i="100"/>
  <c r="R51" i="100"/>
  <c r="R22" i="100"/>
  <c r="F49" i="33"/>
  <c r="G90" i="33"/>
  <c r="G84" i="33" s="1"/>
  <c r="G69" i="33"/>
  <c r="G65" i="33"/>
  <c r="G64" i="33"/>
  <c r="G59" i="33"/>
  <c r="G94" i="33" s="1"/>
  <c r="G41" i="33"/>
  <c r="G27" i="33"/>
  <c r="G20" i="33" s="1"/>
  <c r="G58" i="33" s="1"/>
  <c r="F19" i="105"/>
  <c r="G19" i="105"/>
  <c r="H17" i="105"/>
  <c r="H18" i="105"/>
  <c r="I25" i="106"/>
  <c r="M27" i="106"/>
  <c r="M26" i="106"/>
  <c r="I22" i="106"/>
  <c r="L16" i="106"/>
  <c r="I16" i="106"/>
  <c r="D16" i="106"/>
  <c r="L28" i="106" l="1"/>
  <c r="M25" i="106"/>
  <c r="I28" i="106"/>
  <c r="D28" i="106"/>
  <c r="M28" i="106"/>
  <c r="R24" i="100" l="1"/>
  <c r="R30" i="100" l="1"/>
  <c r="R50" i="100"/>
  <c r="R28" i="100"/>
  <c r="R25" i="100"/>
  <c r="R23" i="100"/>
  <c r="R16" i="100"/>
  <c r="R19" i="100"/>
  <c r="R13" i="100"/>
  <c r="R14" i="100"/>
  <c r="R15" i="100"/>
  <c r="R12" i="100"/>
  <c r="H31" i="36" l="1"/>
  <c r="H22" i="36"/>
  <c r="H21" i="36" s="1"/>
  <c r="F69" i="33"/>
  <c r="F65" i="33"/>
  <c r="F59" i="33"/>
  <c r="F90" i="33"/>
  <c r="F84" i="33" s="1"/>
  <c r="F41" i="33"/>
  <c r="F27" i="33"/>
  <c r="F20" i="33" s="1"/>
  <c r="H15" i="105"/>
  <c r="H19" i="105" s="1"/>
  <c r="J12" i="101"/>
  <c r="J13" i="101"/>
  <c r="J14" i="101"/>
  <c r="J15" i="101"/>
  <c r="J16" i="101"/>
  <c r="J19" i="101"/>
  <c r="J22" i="101"/>
  <c r="J35" i="101"/>
  <c r="P21" i="100"/>
  <c r="F30" i="99"/>
  <c r="H46" i="36" l="1"/>
  <c r="F64" i="33"/>
  <c r="F58" i="33"/>
  <c r="F94" i="33"/>
  <c r="R21" i="100"/>
  <c r="M12" i="99"/>
  <c r="M21" i="99"/>
  <c r="M22" i="99"/>
  <c r="M30" i="99" s="1"/>
</calcChain>
</file>

<file path=xl/sharedStrings.xml><?xml version="1.0" encoding="utf-8"?>
<sst xmlns="http://schemas.openxmlformats.org/spreadsheetml/2006/main" count="905" uniqueCount="479">
  <si>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</si>
  <si>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</si>
  <si>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</si>
  <si>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</si>
  <si>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</si>
  <si>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</si>
  <si>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</si>
  <si>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</si>
  <si>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</si>
  <si>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</si>
  <si>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</si>
  <si>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</si>
  <si>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</si>
  <si>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</si>
  <si>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</si>
  <si>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</si>
  <si>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</si>
  <si>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</si>
  <si>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</si>
  <si>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</si>
  <si>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</si>
  <si>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</si>
  <si>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</si>
  <si>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</si>
  <si>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</si>
  <si>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</si>
  <si>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</si>
  <si>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</si>
  <si>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</si>
  <si>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</si>
  <si>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</si>
  <si>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</si>
  <si>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</si>
  <si>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</si>
  <si>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</si>
  <si>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</si>
  <si>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</si>
  <si>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</si>
  <si>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</si>
  <si>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</si>
  <si>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</si>
  <si>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</si>
  <si>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</si>
  <si>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</si>
  <si>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</si>
  <si>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</si>
  <si>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</si>
  <si>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</si>
  <si>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</si>
  <si>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</si>
  <si>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</si>
  <si>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</si>
  <si>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</si>
  <si>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</si>
  <si>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</si>
  <si>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</si>
  <si>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</si>
  <si>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</si>
  <si>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</si>
  <si>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</si>
  <si>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</si>
  <si>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</si>
  <si>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</si>
  <si>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</si>
  <si>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</si>
  <si>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</si>
  <si>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</si>
  <si>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</si>
  <si>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</si>
  <si>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</si>
  <si>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</si>
  <si>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</si>
  <si>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</si>
  <si>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</si>
  <si>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</si>
  <si>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</si>
  <si>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</si>
  <si>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</si>
  <si>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</si>
  <si>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</si>
  <si>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</si>
  <si>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</si>
  <si>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</si>
  <si>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</si>
  <si>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</si>
  <si>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</si>
  <si>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</si>
  <si>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</si>
  <si>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</si>
  <si>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</si>
  <si>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</si>
  <si>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</si>
  <si>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</si>
  <si>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</si>
  <si>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</si>
  <si>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</si>
  <si>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</si>
  <si>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</si>
  <si>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</si>
  <si>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</si>
  <si>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</si>
  <si>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</si>
  <si>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</si>
  <si>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</si>
  <si>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</si>
  <si>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</si>
  <si>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</si>
  <si>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</si>
  <si>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</si>
  <si>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</si>
  <si>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</si>
  <si>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</si>
  <si>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Iš viso</t>
  </si>
  <si>
    <t>1.3.</t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</si>
  <si>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</si>
  <si>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</si>
  <si>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</si>
  <si>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</si>
  <si>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</si>
  <si>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</si>
  <si>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</si>
  <si>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</si>
  <si>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</si>
  <si>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</si>
  <si>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</si>
  <si>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</si>
  <si>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</si>
  <si>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</si>
  <si>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</si>
  <si>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</si>
  <si>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</si>
  <si>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</si>
  <si>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</si>
  <si>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</si>
  <si>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</si>
  <si>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</si>
  <si>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</si>
  <si>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</si>
  <si>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</si>
  <si>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</si>
  <si>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</si>
  <si>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</si>
  <si>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</si>
  <si>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</si>
  <si>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</si>
  <si>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</si>
  <si>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</si>
  <si>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</si>
  <si>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</si>
  <si>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</si>
  <si>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</si>
  <si>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</si>
  <si>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</si>
  <si>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</si>
  <si>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</si>
  <si>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</si>
  <si>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</si>
  <si>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</si>
  <si>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</si>
  <si>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</si>
  <si>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</si>
  <si>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</si>
  <si>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</si>
  <si>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</si>
  <si>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</si>
  <si>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</si>
  <si>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</si>
  <si>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</si>
  <si>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</si>
  <si>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</si>
  <si>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</si>
  <si>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</si>
  <si>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</si>
  <si>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</si>
  <si>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</si>
  <si>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</si>
  <si>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</si>
  <si>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</si>
  <si>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</si>
  <si>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</si>
  <si>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</si>
  <si>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</si>
  <si>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</si>
  <si>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</si>
  <si>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</si>
  <si>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</si>
  <si>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</si>
  <si>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</si>
  <si>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</si>
  <si>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</si>
  <si>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</si>
  <si>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</si>
  <si>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</si>
  <si>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</si>
  <si>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</si>
  <si>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</si>
  <si>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</si>
  <si>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</si>
  <si>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</si>
  <si>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</si>
  <si>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</si>
  <si>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</si>
  <si>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</si>
  <si>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</si>
  <si>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</si>
  <si>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</si>
  <si>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</si>
  <si>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</si>
  <si>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</si>
  <si>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</si>
  <si>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</si>
  <si>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</si>
  <si>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</si>
  <si>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</si>
  <si>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</si>
  <si>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</si>
  <si>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</si>
  <si>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</si>
  <si>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</si>
  <si>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</si>
  <si>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</si>
  <si>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</si>
  <si>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</si>
  <si>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</si>
  <si>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</si>
  <si>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</si>
  <si>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</si>
  <si>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</si>
  <si>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</si>
  <si>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</si>
  <si>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</si>
  <si>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</si>
  <si>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</si>
  <si>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</si>
  <si>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</si>
  <si>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</si>
  <si>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</si>
  <si>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</si>
  <si>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</si>
  <si>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</si>
  <si>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</si>
  <si>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</si>
  <si>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</si>
  <si>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</si>
  <si>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</si>
  <si>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</si>
  <si>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</si>
  <si>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</si>
  <si>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</si>
  <si>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</si>
  <si>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</si>
  <si>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</si>
  <si>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</si>
  <si>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</si>
  <si>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</si>
  <si>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</si>
  <si>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</si>
  <si>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</si>
  <si>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</si>
  <si>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</si>
  <si>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</si>
  <si>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</si>
  <si>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</si>
  <si>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</si>
  <si>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</si>
  <si>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</si>
  <si>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</si>
  <si>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</si>
  <si>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</si>
  <si>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</si>
  <si>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</si>
  <si>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</si>
  <si>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</si>
  <si>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</si>
  <si>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</si>
  <si>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</si>
  <si>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</si>
  <si>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</si>
  <si>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</si>
  <si>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</si>
  <si>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</si>
  <si>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</si>
  <si>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</si>
  <si>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</si>
  <si>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</si>
  <si>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</si>
  <si>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</si>
  <si>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</si>
  <si>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</si>
  <si>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</si>
  <si>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</si>
  <si>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</si>
  <si>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</si>
  <si>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</si>
  <si>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</si>
  <si>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</si>
  <si>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</si>
  <si>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</si>
  <si>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</si>
  <si>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</si>
  <si>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</si>
  <si>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</si>
  <si>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</si>
  <si>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</si>
  <si>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</si>
  <si>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</si>
  <si>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</si>
  <si>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</si>
  <si>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</si>
  <si>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</si>
  <si>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</si>
  <si>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</si>
  <si>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</si>
  <si>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</si>
  <si>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</si>
  <si>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</si>
  <si>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</si>
  <si>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</si>
  <si>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</si>
  <si>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</si>
  <si>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</si>
  <si>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</si>
  <si>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</si>
  <si>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</si>
  <si>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</si>
  <si>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</si>
  <si>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</si>
  <si>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</si>
  <si>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</si>
  <si>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</si>
  <si>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</si>
  <si>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</si>
  <si>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</si>
  <si>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</si>
  <si>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</si>
  <si>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</si>
  <si>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</si>
  <si>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</si>
  <si>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</si>
  <si>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</si>
  <si>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</si>
  <si>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</si>
  <si>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</si>
  <si>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</si>
  <si>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</si>
  <si>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</si>
  <si>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</si>
  <si>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</si>
  <si>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</si>
  <si>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</si>
  <si>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</si>
  <si>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</si>
  <si>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</si>
  <si>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</si>
  <si>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</si>
  <si>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</si>
  <si>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</si>
  <si>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</si>
  <si>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</si>
  <si>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</si>
  <si>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</si>
  <si>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</si>
  <si>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</si>
  <si>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</si>
  <si>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</si>
  <si>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</si>
  <si>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</si>
  <si>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</si>
  <si>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</si>
  <si>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</si>
  <si>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</si>
  <si>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</si>
  <si>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</si>
  <si>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</si>
  <si>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</si>
  <si>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</si>
  <si>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</si>
  <si>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</si>
  <si>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</si>
  <si>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</si>
  <si>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</si>
  <si>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</si>
  <si>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</si>
  <si>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</si>
  <si>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</si>
  <si>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</si>
  <si>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</si>
  <si>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</si>
  <si>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</si>
  <si>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</si>
  <si>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</si>
  <si>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</si>
  <si>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</si>
  <si>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</si>
  <si>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</si>
  <si>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</si>
  <si>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</si>
  <si>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</si>
  <si>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</si>
  <si>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</si>
  <si>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</si>
  <si>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</si>
  <si>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</si>
  <si>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</si>
  <si>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</si>
  <si>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</si>
  <si>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</si>
  <si>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</si>
  <si>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</si>
  <si>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</si>
  <si>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</si>
  <si>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</si>
  <si>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</si>
  <si>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</si>
  <si>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</si>
  <si>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</si>
  <si>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</si>
  <si>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</si>
  <si>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</si>
  <si>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</si>
  <si>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</si>
  <si>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</si>
  <si>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</si>
  <si>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</si>
  <si>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</si>
  <si>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</si>
  <si>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</si>
  <si>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</si>
  <si>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</si>
  <si>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</si>
  <si>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</si>
  <si>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</si>
  <si>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</si>
  <si>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</si>
  <si>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</si>
  <si>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</si>
  <si>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</si>
  <si>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</si>
  <si>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</si>
  <si>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</si>
  <si>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(Žemesniojo lygio viešojo sektoriaus subjektų, išskyrus teismus bei mokesčių fondus ir išteklių fondus, veiklos rezultatų ataskaitos forma)</t>
  </si>
  <si>
    <t>3.1</t>
  </si>
  <si>
    <t>3.5</t>
  </si>
  <si>
    <t>3.4</t>
  </si>
  <si>
    <t>3.6</t>
  </si>
  <si>
    <t>3.10</t>
  </si>
  <si>
    <t>3.7</t>
  </si>
  <si>
    <t>3.8</t>
  </si>
  <si>
    <t>3.12</t>
  </si>
  <si>
    <t>Viešoji įstaiga Alytaus apskrities tuberkuliozės ligoninė</t>
  </si>
  <si>
    <t>Įm. Kodas 190273081, Sanatorijos g. 51 Alytus LT-62175</t>
  </si>
  <si>
    <t>Pateikimo valiuta ir tikslumas: eurų ir centų</t>
  </si>
  <si>
    <t>Direktorius</t>
  </si>
  <si>
    <t>Romualdas Radivonas</t>
  </si>
  <si>
    <t>Vyr. buhalterė</t>
  </si>
  <si>
    <t>Violeta Ručienė</t>
  </si>
  <si>
    <t>Įm. Kodas 190273081, Sanatorijos g. 51 Alytus Lt-62175</t>
  </si>
  <si>
    <t>Aiškinamojo rašto priedas Nr. 1</t>
  </si>
  <si>
    <t>Aiškinamojo rašto priedas Nr. 2</t>
  </si>
  <si>
    <t xml:space="preserve">      8-ojo VSAFAS „Atsargos“</t>
  </si>
  <si>
    <t xml:space="preserve">      1 priedas</t>
  </si>
  <si>
    <t xml:space="preserve">      Aiškinamojo rašto priedas Nr. 3</t>
  </si>
  <si>
    <t>Aiškinamojo rašto priedas Nr.8</t>
  </si>
  <si>
    <t>Direktorius                                                                              Romualdas Radivonas</t>
  </si>
  <si>
    <t>Vyr. buhalterė                                                                         Violeta Ručienė</t>
  </si>
  <si>
    <t xml:space="preserve">                                                                         Pateikimo valiuta ir tikslumas: eurų ir centų</t>
  </si>
  <si>
    <t xml:space="preserve">                                                                                       Aiškinamojo rašto priedas Nr. 14</t>
  </si>
  <si>
    <t>3.2</t>
  </si>
  <si>
    <t>3.14</t>
  </si>
  <si>
    <t>3.13</t>
  </si>
  <si>
    <t>3.15, 3.17</t>
  </si>
  <si>
    <t>3.16</t>
  </si>
  <si>
    <t xml:space="preserve"> Aiškinamojo rašto priedas Nr.7</t>
  </si>
  <si>
    <t xml:space="preserve">                   20-ojo VSAFAS „Finansavimo sumos“</t>
  </si>
  <si>
    <t xml:space="preserve">                   4 priedas</t>
  </si>
  <si>
    <t>2022-04-28 Nr. _____</t>
  </si>
  <si>
    <t>PAGAL 2022 M. KOVO 31 D. DUOMENIS</t>
  </si>
  <si>
    <t>2022-04-28 Nr._____</t>
  </si>
  <si>
    <t>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</si>
</sst>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  <numFmt numFmtId="166" formatCode="0.000"/>
  </numFmts>
  <fonts count="99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10"/>
      <name val="Arial"/>
      <family val="2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trike/>
      <sz val="9"/>
      <name val="Times New Roman"/>
      <family val="1"/>
      <charset val="186"/>
    </font>
    <font>
      <strike/>
      <sz val="9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41" fillId="17" borderId="0" applyNumberFormat="0" applyFont="0" applyBorder="0" applyAlignment="0" applyProtection="0"/>
    <xf numFmtId="0" fontId="41" fillId="17" borderId="0" applyNumberFormat="0" applyFont="0" applyBorder="0" applyAlignment="0" applyProtection="0"/>
    <xf numFmtId="0" fontId="41" fillId="17" borderId="0" applyNumberFormat="0" applyFont="0" applyBorder="0" applyAlignment="0" applyProtection="0"/>
    <xf numFmtId="0" fontId="41" fillId="17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7" fillId="22" borderId="0" applyNumberFormat="0" applyBorder="0" applyAlignment="0" applyProtection="0"/>
    <xf numFmtId="0" fontId="41" fillId="23" borderId="0" applyNumberFormat="0" applyFont="0" applyBorder="0" applyAlignment="0" applyProtection="0"/>
    <xf numFmtId="0" fontId="41" fillId="23" borderId="0" applyNumberFormat="0" applyFont="0" applyBorder="0" applyAlignment="0" applyProtection="0"/>
    <xf numFmtId="0" fontId="41" fillId="23" borderId="0" applyNumberFormat="0" applyFont="0" applyBorder="0" applyAlignment="0" applyProtection="0"/>
    <xf numFmtId="0" fontId="41" fillId="23" borderId="0" applyNumberFormat="0" applyFont="0" applyBorder="0" applyAlignment="0" applyProtection="0"/>
    <xf numFmtId="0" fontId="41" fillId="24" borderId="0" applyNumberFormat="0" applyFont="0" applyBorder="0" applyAlignment="0" applyProtection="0"/>
    <xf numFmtId="0" fontId="41" fillId="24" borderId="0" applyNumberFormat="0" applyFont="0" applyBorder="0" applyAlignment="0" applyProtection="0"/>
    <xf numFmtId="0" fontId="41" fillId="24" borderId="0" applyNumberFormat="0" applyFont="0" applyBorder="0" applyAlignment="0" applyProtection="0"/>
    <xf numFmtId="0" fontId="41" fillId="24" borderId="0" applyNumberFormat="0" applyFont="0" applyBorder="0" applyAlignment="0" applyProtection="0"/>
    <xf numFmtId="0" fontId="42" fillId="25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6" borderId="0" applyNumberFormat="0" applyBorder="0" applyAlignment="0" applyProtection="0"/>
    <xf numFmtId="0" fontId="27" fillId="27" borderId="0" applyNumberFormat="0" applyBorder="0" applyAlignment="0" applyProtection="0"/>
    <xf numFmtId="0" fontId="41" fillId="28" borderId="0" applyNumberFormat="0" applyFont="0" applyBorder="0" applyAlignment="0" applyProtection="0"/>
    <xf numFmtId="0" fontId="41" fillId="28" borderId="0" applyNumberFormat="0" applyFont="0" applyBorder="0" applyAlignment="0" applyProtection="0"/>
    <xf numFmtId="0" fontId="41" fillId="28" borderId="0" applyNumberFormat="0" applyFont="0" applyBorder="0" applyAlignment="0" applyProtection="0"/>
    <xf numFmtId="0" fontId="41" fillId="28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7" fillId="13" borderId="0" applyNumberFormat="0" applyBorder="0" applyAlignment="0" applyProtection="0"/>
    <xf numFmtId="0" fontId="41" fillId="23" borderId="0" applyNumberFormat="0" applyFont="0" applyBorder="0" applyAlignment="0" applyProtection="0"/>
    <xf numFmtId="0" fontId="41" fillId="23" borderId="0" applyNumberFormat="0" applyFont="0" applyBorder="0" applyAlignment="0" applyProtection="0"/>
    <xf numFmtId="0" fontId="41" fillId="23" borderId="0" applyNumberFormat="0" applyFont="0" applyBorder="0" applyAlignment="0" applyProtection="0"/>
    <xf numFmtId="0" fontId="41" fillId="23" borderId="0" applyNumberFormat="0" applyFont="0" applyBorder="0" applyAlignment="0" applyProtection="0"/>
    <xf numFmtId="0" fontId="41" fillId="32" borderId="0" applyNumberFormat="0" applyFont="0" applyBorder="0" applyAlignment="0" applyProtection="0"/>
    <xf numFmtId="0" fontId="41" fillId="32" borderId="0" applyNumberFormat="0" applyFont="0" applyBorder="0" applyAlignment="0" applyProtection="0"/>
    <xf numFmtId="0" fontId="41" fillId="32" borderId="0" applyNumberFormat="0" applyFont="0" applyBorder="0" applyAlignment="0" applyProtection="0"/>
    <xf numFmtId="0" fontId="41" fillId="32" borderId="0" applyNumberFormat="0" applyFont="0" applyBorder="0" applyAlignment="0" applyProtection="0"/>
    <xf numFmtId="0" fontId="42" fillId="24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27" fillId="14" borderId="0" applyNumberFormat="0" applyBorder="0" applyAlignment="0" applyProtection="0"/>
    <xf numFmtId="0" fontId="41" fillId="35" borderId="0" applyNumberFormat="0" applyFont="0" applyBorder="0" applyAlignment="0" applyProtection="0"/>
    <xf numFmtId="0" fontId="41" fillId="35" borderId="0" applyNumberFormat="0" applyFont="0" applyBorder="0" applyAlignment="0" applyProtection="0"/>
    <xf numFmtId="0" fontId="41" fillId="35" borderId="0" applyNumberFormat="0" applyFont="0" applyBorder="0" applyAlignment="0" applyProtection="0"/>
    <xf numFmtId="0" fontId="41" fillId="35" borderId="0" applyNumberFormat="0" applyFont="0" applyBorder="0" applyAlignment="0" applyProtection="0"/>
    <xf numFmtId="0" fontId="41" fillId="36" borderId="0" applyNumberFormat="0" applyFont="0" applyBorder="0" applyAlignment="0" applyProtection="0"/>
    <xf numFmtId="0" fontId="41" fillId="36" borderId="0" applyNumberFormat="0" applyFont="0" applyBorder="0" applyAlignment="0" applyProtection="0"/>
    <xf numFmtId="0" fontId="41" fillId="36" borderId="0" applyNumberFormat="0" applyFont="0" applyBorder="0" applyAlignment="0" applyProtection="0"/>
    <xf numFmtId="0" fontId="41" fillId="36" borderId="0" applyNumberFormat="0" applyFon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37" borderId="0" applyNumberFormat="0" applyBorder="0" applyAlignment="0" applyProtection="0"/>
    <xf numFmtId="0" fontId="27" fillId="38" borderId="0" applyNumberFormat="0" applyBorder="0" applyAlignment="0" applyProtection="0"/>
    <xf numFmtId="0" fontId="41" fillId="39" borderId="0" applyNumberFormat="0" applyFont="0" applyBorder="0" applyAlignment="0" applyProtection="0"/>
    <xf numFmtId="0" fontId="41" fillId="39" borderId="0" applyNumberFormat="0" applyFont="0" applyBorder="0" applyAlignment="0" applyProtection="0"/>
    <xf numFmtId="0" fontId="41" fillId="39" borderId="0" applyNumberFormat="0" applyFont="0" applyBorder="0" applyAlignment="0" applyProtection="0"/>
    <xf numFmtId="0" fontId="41" fillId="39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1" fillId="18" borderId="0" applyNumberFormat="0" applyFon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25" borderId="0" applyNumberFormat="0" applyBorder="0" applyAlignment="0" applyProtection="0"/>
    <xf numFmtId="0" fontId="29" fillId="42" borderId="1" applyNumberFormat="0" applyAlignment="0" applyProtection="0"/>
    <xf numFmtId="0" fontId="46" fillId="43" borderId="2" applyNumberFormat="0" applyAlignment="0" applyProtection="0"/>
    <xf numFmtId="0" fontId="46" fillId="43" borderId="2" applyNumberFormat="0" applyAlignment="0" applyProtection="0"/>
    <xf numFmtId="0" fontId="46" fillId="43" borderId="2" applyNumberFormat="0" applyAlignment="0" applyProtection="0"/>
    <xf numFmtId="0" fontId="46" fillId="43" borderId="2" applyNumberFormat="0" applyAlignment="0" applyProtection="0"/>
    <xf numFmtId="0" fontId="46" fillId="43" borderId="2" applyNumberFormat="0" applyAlignment="0" applyProtection="0"/>
    <xf numFmtId="0" fontId="46" fillId="43" borderId="2" applyNumberFormat="0" applyAlignment="0" applyProtection="0"/>
    <xf numFmtId="0" fontId="46" fillId="43" borderId="2" applyNumberFormat="0" applyAlignment="0" applyProtection="0"/>
    <xf numFmtId="0" fontId="46" fillId="43" borderId="2" applyNumberFormat="0" applyAlignment="0" applyProtection="0"/>
    <xf numFmtId="0" fontId="45" fillId="18" borderId="1" applyNumberFormat="0" applyAlignment="0" applyProtection="0"/>
    <xf numFmtId="0" fontId="30" fillId="44" borderId="3" applyNumberFormat="0" applyAlignment="0" applyProtection="0"/>
    <xf numFmtId="0" fontId="47" fillId="33" borderId="3" applyNumberFormat="0" applyAlignment="0" applyProtection="0"/>
    <xf numFmtId="0" fontId="47" fillId="33" borderId="3" applyNumberFormat="0" applyAlignment="0" applyProtection="0"/>
    <xf numFmtId="0" fontId="47" fillId="33" borderId="3" applyNumberFormat="0" applyAlignment="0" applyProtection="0"/>
    <xf numFmtId="0" fontId="47" fillId="33" borderId="3" applyNumberFormat="0" applyAlignment="0" applyProtection="0"/>
    <xf numFmtId="0" fontId="47" fillId="33" borderId="3" applyNumberFormat="0" applyAlignment="0" applyProtection="0"/>
    <xf numFmtId="0" fontId="47" fillId="33" borderId="3" applyNumberFormat="0" applyAlignment="0" applyProtection="0"/>
    <xf numFmtId="0" fontId="47" fillId="33" borderId="3" applyNumberFormat="0" applyAlignment="0" applyProtection="0"/>
    <xf numFmtId="0" fontId="47" fillId="33" borderId="3" applyNumberFormat="0" applyAlignment="0" applyProtection="0"/>
    <xf numFmtId="0" fontId="47" fillId="32" borderId="3" applyNumberFormat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41" fillId="29" borderId="0" applyNumberFormat="0" applyFont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1" fillId="7" borderId="1" applyNumberFormat="0" applyAlignment="0" applyProtection="0"/>
    <xf numFmtId="0" fontId="57" fillId="18" borderId="2" applyNumberFormat="0" applyAlignment="0" applyProtection="0"/>
    <xf numFmtId="0" fontId="57" fillId="18" borderId="2" applyNumberFormat="0" applyAlignment="0" applyProtection="0"/>
    <xf numFmtId="0" fontId="57" fillId="18" borderId="2" applyNumberFormat="0" applyAlignment="0" applyProtection="0"/>
    <xf numFmtId="0" fontId="57" fillId="18" borderId="2" applyNumberFormat="0" applyAlignment="0" applyProtection="0"/>
    <xf numFmtId="0" fontId="57" fillId="18" borderId="2" applyNumberFormat="0" applyAlignment="0" applyProtection="0"/>
    <xf numFmtId="0" fontId="57" fillId="18" borderId="2" applyNumberFormat="0" applyAlignment="0" applyProtection="0"/>
    <xf numFmtId="0" fontId="57" fillId="18" borderId="2" applyNumberFormat="0" applyAlignment="0" applyProtection="0"/>
    <xf numFmtId="0" fontId="57" fillId="18" borderId="2" applyNumberFormat="0" applyAlignment="0" applyProtection="0"/>
    <xf numFmtId="0" fontId="56" fillId="45" borderId="1" applyNumberFormat="0" applyAlignment="0" applyProtection="0"/>
    <xf numFmtId="0" fontId="76" fillId="0" borderId="0"/>
    <xf numFmtId="0" fontId="24" fillId="0" borderId="0"/>
    <xf numFmtId="0" fontId="32" fillId="0" borderId="8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8" fillId="0" borderId="8" applyNumberFormat="0" applyFill="0" applyAlignment="0" applyProtection="0"/>
    <xf numFmtId="0" fontId="33" fillId="46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59" fillId="47" borderId="0" applyNumberFormat="0" applyBorder="0" applyAlignment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24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2" fillId="0" borderId="0" applyNumberFormat="0" applyBorder="0" applyProtection="0"/>
    <xf numFmtId="0" fontId="62" fillId="0" borderId="0" applyNumberFormat="0" applyBorder="0" applyProtection="0"/>
    <xf numFmtId="0" fontId="62" fillId="0" borderId="0" applyNumberFormat="0" applyBorder="0" applyProtection="0"/>
    <xf numFmtId="0" fontId="62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24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63" fillId="0" borderId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24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Font="0" applyFill="0" applyBorder="0" applyAlignment="0" applyProtection="0"/>
    <xf numFmtId="0" fontId="24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24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Font="0" applyFill="0" applyBorder="0" applyAlignment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61" fillId="28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Font="0" applyFill="0" applyBorder="0" applyAlignment="0" applyProtection="0"/>
    <xf numFmtId="0" fontId="24" fillId="0" borderId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63" fillId="0" borderId="0"/>
    <xf numFmtId="0" fontId="61" fillId="28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24" fillId="0" borderId="0"/>
    <xf numFmtId="0" fontId="60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24" fillId="0" borderId="0"/>
    <xf numFmtId="0" fontId="41" fillId="0" borderId="0" applyNumberFormat="0" applyFon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41" fillId="0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1" fillId="28" borderId="0" applyNumberFormat="0" applyBorder="0" applyProtection="0"/>
    <xf numFmtId="0" fontId="24" fillId="0" borderId="0"/>
    <xf numFmtId="0" fontId="61" fillId="28" borderId="0" applyNumberFormat="0" applyBorder="0" applyProtection="0"/>
    <xf numFmtId="0" fontId="61" fillId="28" borderId="0" applyNumberFormat="0" applyBorder="0" applyProtection="0"/>
    <xf numFmtId="0" fontId="64" fillId="48" borderId="0"/>
    <xf numFmtId="0" fontId="61" fillId="28" borderId="0" applyNumberFormat="0" applyBorder="0" applyProtection="0"/>
    <xf numFmtId="0" fontId="61" fillId="28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63" fillId="0" borderId="0"/>
    <xf numFmtId="0" fontId="41" fillId="0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41" fillId="0" borderId="0" applyNumberFormat="0" applyBorder="0" applyProtection="0"/>
    <xf numFmtId="0" fontId="41" fillId="0" borderId="0" applyNumberFormat="0" applyFont="0" applyBorder="0" applyProtection="0"/>
    <xf numFmtId="0" fontId="63" fillId="0" borderId="0"/>
    <xf numFmtId="0" fontId="41" fillId="0" borderId="0" applyNumberFormat="0" applyFont="0" applyBorder="0" applyProtection="0"/>
    <xf numFmtId="0" fontId="60" fillId="0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26" fillId="0" borderId="0"/>
    <xf numFmtId="0" fontId="60" fillId="0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0" fillId="0" borderId="0" applyNumberFormat="0" applyBorder="0" applyProtection="0"/>
    <xf numFmtId="0" fontId="41" fillId="0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41" fillId="0" borderId="0" applyNumberFormat="0" applyBorder="0" applyProtection="0"/>
    <xf numFmtId="0" fontId="63" fillId="0" borderId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61" fillId="28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24" fillId="49" borderId="10" applyNumberFormat="0" applyFont="0" applyAlignment="0" applyProtection="0"/>
    <xf numFmtId="0" fontId="41" fillId="39" borderId="10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2" applyNumberFormat="0" applyFont="0" applyAlignment="0" applyProtection="0"/>
    <xf numFmtId="0" fontId="41" fillId="39" borderId="10" applyNumberFormat="0" applyFont="0" applyAlignment="0" applyProtection="0"/>
    <xf numFmtId="0" fontId="65" fillId="43" borderId="7" applyNumberFormat="0" applyAlignment="0" applyProtection="0"/>
    <xf numFmtId="0" fontId="65" fillId="43" borderId="7" applyNumberFormat="0" applyAlignment="0" applyProtection="0"/>
    <xf numFmtId="0" fontId="65" fillId="43" borderId="7" applyNumberFormat="0" applyAlignment="0" applyProtection="0"/>
    <xf numFmtId="0" fontId="65" fillId="43" borderId="7" applyNumberFormat="0" applyAlignment="0" applyProtection="0"/>
    <xf numFmtId="0" fontId="65" fillId="43" borderId="7" applyNumberFormat="0" applyAlignment="0" applyProtection="0"/>
    <xf numFmtId="0" fontId="65" fillId="43" borderId="7" applyNumberFormat="0" applyAlignment="0" applyProtection="0"/>
    <xf numFmtId="0" fontId="65" fillId="43" borderId="7" applyNumberFormat="0" applyAlignment="0" applyProtection="0"/>
    <xf numFmtId="0" fontId="65" fillId="43" borderId="7" applyNumberFormat="0" applyAlignment="0" applyProtection="0"/>
    <xf numFmtId="0" fontId="60" fillId="0" borderId="0" applyNumberFormat="0" applyBorder="0" applyProtection="0"/>
    <xf numFmtId="4" fontId="61" fillId="47" borderId="2" applyProtection="0">
      <alignment vertical="center"/>
    </xf>
    <xf numFmtId="4" fontId="61" fillId="47" borderId="2" applyProtection="0">
      <alignment vertical="center"/>
    </xf>
    <xf numFmtId="4" fontId="66" fillId="47" borderId="2" applyProtection="0">
      <alignment vertical="center"/>
    </xf>
    <xf numFmtId="4" fontId="61" fillId="47" borderId="2" applyProtection="0">
      <alignment horizontal="left" vertical="center"/>
    </xf>
    <xf numFmtId="4" fontId="61" fillId="47" borderId="2" applyProtection="0">
      <alignment horizontal="left" vertical="center"/>
    </xf>
    <xf numFmtId="0" fontId="67" fillId="47" borderId="11" applyNumberFormat="0" applyProtection="0">
      <alignment horizontal="left" vertical="top"/>
    </xf>
    <xf numFmtId="4" fontId="61" fillId="37" borderId="2" applyProtection="0">
      <alignment horizontal="left" vertical="center"/>
    </xf>
    <xf numFmtId="4" fontId="61" fillId="37" borderId="2" applyProtection="0">
      <alignment horizontal="left" vertical="center"/>
    </xf>
    <xf numFmtId="4" fontId="61" fillId="25" borderId="2" applyProtection="0">
      <alignment horizontal="right" vertical="center"/>
    </xf>
    <xf numFmtId="4" fontId="61" fillId="25" borderId="2" applyProtection="0">
      <alignment horizontal="right" vertical="center"/>
    </xf>
    <xf numFmtId="4" fontId="61" fillId="50" borderId="2" applyProtection="0">
      <alignment horizontal="right" vertical="center"/>
    </xf>
    <xf numFmtId="4" fontId="61" fillId="50" borderId="2" applyProtection="0">
      <alignment horizontal="right" vertical="center"/>
    </xf>
    <xf numFmtId="4" fontId="61" fillId="26" borderId="12" applyProtection="0">
      <alignment horizontal="right" vertical="center"/>
    </xf>
    <xf numFmtId="4" fontId="61" fillId="26" borderId="12" applyProtection="0">
      <alignment horizontal="right" vertical="center"/>
    </xf>
    <xf numFmtId="4" fontId="61" fillId="40" borderId="2" applyProtection="0">
      <alignment horizontal="right" vertical="center"/>
    </xf>
    <xf numFmtId="4" fontId="61" fillId="40" borderId="2" applyProtection="0">
      <alignment horizontal="right" vertical="center"/>
    </xf>
    <xf numFmtId="4" fontId="61" fillId="51" borderId="2" applyProtection="0">
      <alignment horizontal="right" vertical="center"/>
    </xf>
    <xf numFmtId="4" fontId="61" fillId="51" borderId="2" applyProtection="0">
      <alignment horizontal="right" vertical="center"/>
    </xf>
    <xf numFmtId="4" fontId="61" fillId="41" borderId="2" applyProtection="0">
      <alignment horizontal="right" vertical="center"/>
    </xf>
    <xf numFmtId="4" fontId="61" fillId="41" borderId="2" applyProtection="0">
      <alignment horizontal="right" vertical="center"/>
    </xf>
    <xf numFmtId="4" fontId="61" fillId="31" borderId="2" applyProtection="0">
      <alignment horizontal="right" vertical="center"/>
    </xf>
    <xf numFmtId="4" fontId="61" fillId="31" borderId="2" applyProtection="0">
      <alignment horizontal="right" vertical="center"/>
    </xf>
    <xf numFmtId="4" fontId="61" fillId="30" borderId="2" applyProtection="0">
      <alignment horizontal="right" vertical="center"/>
    </xf>
    <xf numFmtId="4" fontId="61" fillId="30" borderId="2" applyProtection="0">
      <alignment horizontal="right" vertical="center"/>
    </xf>
    <xf numFmtId="4" fontId="61" fillId="29" borderId="2" applyProtection="0">
      <alignment horizontal="right" vertical="center"/>
    </xf>
    <xf numFmtId="4" fontId="61" fillId="29" borderId="2" applyProtection="0">
      <alignment horizontal="right" vertical="center"/>
    </xf>
    <xf numFmtId="4" fontId="61" fillId="0" borderId="12" applyFill="0" applyProtection="0">
      <alignment horizontal="left" vertical="center"/>
    </xf>
    <xf numFmtId="4" fontId="61" fillId="0" borderId="12" applyFill="0" applyProtection="0">
      <alignment horizontal="left" vertical="center"/>
    </xf>
    <xf numFmtId="4" fontId="60" fillId="36" borderId="12" applyProtection="0">
      <alignment horizontal="left" vertical="center"/>
    </xf>
    <xf numFmtId="4" fontId="60" fillId="36" borderId="12" applyProtection="0">
      <alignment horizontal="left" vertical="center"/>
    </xf>
    <xf numFmtId="4" fontId="60" fillId="36" borderId="12" applyProtection="0">
      <alignment horizontal="left" vertical="center" indent="1"/>
    </xf>
    <xf numFmtId="4" fontId="60" fillId="36" borderId="12" applyProtection="0">
      <alignment horizontal="left" vertical="center" indent="1"/>
    </xf>
    <xf numFmtId="4" fontId="60" fillId="36" borderId="12" applyProtection="0">
      <alignment horizontal="left" vertical="center" indent="1"/>
    </xf>
    <xf numFmtId="4" fontId="60" fillId="36" borderId="12" applyProtection="0">
      <alignment horizontal="left" vertical="center" indent="1"/>
    </xf>
    <xf numFmtId="4" fontId="60" fillId="36" borderId="12" applyProtection="0">
      <alignment horizontal="left" vertical="center"/>
    </xf>
    <xf numFmtId="4" fontId="60" fillId="36" borderId="12" applyProtection="0">
      <alignment horizontal="left" vertical="center"/>
    </xf>
    <xf numFmtId="4" fontId="60" fillId="36" borderId="12" applyProtection="0">
      <alignment horizontal="left" vertical="center" indent="1"/>
    </xf>
    <xf numFmtId="4" fontId="60" fillId="36" borderId="12" applyProtection="0">
      <alignment horizontal="left" vertical="center" indent="1"/>
    </xf>
    <xf numFmtId="4" fontId="60" fillId="36" borderId="12" applyProtection="0">
      <alignment horizontal="left" vertical="center" indent="1"/>
    </xf>
    <xf numFmtId="4" fontId="60" fillId="36" borderId="12" applyProtection="0">
      <alignment horizontal="left" vertical="center" indent="1"/>
    </xf>
    <xf numFmtId="4" fontId="61" fillId="24" borderId="2" applyProtection="0">
      <alignment horizontal="right" vertical="center"/>
    </xf>
    <xf numFmtId="4" fontId="61" fillId="24" borderId="2" applyProtection="0">
      <alignment horizontal="right" vertical="center"/>
    </xf>
    <xf numFmtId="4" fontId="61" fillId="35" borderId="12" applyProtection="0">
      <alignment horizontal="left" vertical="center"/>
    </xf>
    <xf numFmtId="4" fontId="61" fillId="35" borderId="12" applyProtection="0">
      <alignment horizontal="left" vertical="center"/>
    </xf>
    <xf numFmtId="4" fontId="61" fillId="24" borderId="12" applyProtection="0">
      <alignment horizontal="left" vertical="center"/>
    </xf>
    <xf numFmtId="4" fontId="61" fillId="24" borderId="12" applyProtection="0">
      <alignment horizontal="left" vertical="center"/>
    </xf>
    <xf numFmtId="0" fontId="61" fillId="18" borderId="2" applyNumberFormat="0" applyProtection="0">
      <alignment horizontal="left" vertical="center"/>
    </xf>
    <xf numFmtId="0" fontId="61" fillId="18" borderId="2" applyNumberFormat="0" applyProtection="0">
      <alignment horizontal="left" vertical="center"/>
    </xf>
    <xf numFmtId="0" fontId="61" fillId="36" borderId="11" applyNumberFormat="0" applyProtection="0">
      <alignment horizontal="left" vertical="top"/>
    </xf>
    <xf numFmtId="0" fontId="61" fillId="36" borderId="11" applyNumberFormat="0" applyProtection="0">
      <alignment horizontal="left" vertical="top"/>
    </xf>
    <xf numFmtId="0" fontId="61" fillId="36" borderId="11" applyNumberFormat="0" applyProtection="0">
      <alignment horizontal="left" vertical="top"/>
    </xf>
    <xf numFmtId="0" fontId="61" fillId="52" borderId="2" applyNumberFormat="0" applyProtection="0">
      <alignment horizontal="left" vertical="center"/>
    </xf>
    <xf numFmtId="0" fontId="61" fillId="52" borderId="2" applyNumberFormat="0" applyProtection="0">
      <alignment horizontal="left" vertical="center"/>
    </xf>
    <xf numFmtId="0" fontId="61" fillId="24" borderId="11" applyNumberFormat="0" applyProtection="0">
      <alignment horizontal="left" vertical="top"/>
    </xf>
    <xf numFmtId="0" fontId="61" fillId="24" borderId="11" applyNumberFormat="0" applyProtection="0">
      <alignment horizontal="left" vertical="top"/>
    </xf>
    <xf numFmtId="0" fontId="61" fillId="24" borderId="11" applyNumberFormat="0" applyProtection="0">
      <alignment horizontal="left" vertical="top"/>
    </xf>
    <xf numFmtId="0" fontId="61" fillId="53" borderId="2" applyNumberFormat="0" applyProtection="0">
      <alignment horizontal="left" vertical="center"/>
    </xf>
    <xf numFmtId="0" fontId="61" fillId="53" borderId="2" applyNumberFormat="0" applyProtection="0">
      <alignment horizontal="left" vertical="center"/>
    </xf>
    <xf numFmtId="0" fontId="61" fillId="53" borderId="11" applyNumberFormat="0" applyProtection="0">
      <alignment horizontal="left" vertical="top"/>
    </xf>
    <xf numFmtId="0" fontId="61" fillId="53" borderId="11" applyNumberFormat="0" applyProtection="0">
      <alignment horizontal="left" vertical="top"/>
    </xf>
    <xf numFmtId="0" fontId="61" fillId="53" borderId="11" applyNumberFormat="0" applyProtection="0">
      <alignment horizontal="left" vertical="top"/>
    </xf>
    <xf numFmtId="0" fontId="61" fillId="35" borderId="2" applyNumberFormat="0" applyProtection="0">
      <alignment horizontal="left" vertical="center"/>
    </xf>
    <xf numFmtId="0" fontId="61" fillId="35" borderId="2" applyNumberFormat="0" applyProtection="0">
      <alignment horizontal="left" vertical="center"/>
    </xf>
    <xf numFmtId="0" fontId="61" fillId="35" borderId="11" applyNumberFormat="0" applyProtection="0">
      <alignment horizontal="left" vertical="top"/>
    </xf>
    <xf numFmtId="0" fontId="61" fillId="35" borderId="11" applyNumberFormat="0" applyProtection="0">
      <alignment horizontal="left" vertical="top"/>
    </xf>
    <xf numFmtId="0" fontId="61" fillId="35" borderId="11" applyNumberFormat="0" applyProtection="0">
      <alignment horizontal="left" vertical="top"/>
    </xf>
    <xf numFmtId="0" fontId="61" fillId="54" borderId="13" applyNumberFormat="0">
      <protection locked="0"/>
    </xf>
    <xf numFmtId="0" fontId="61" fillId="54" borderId="13" applyNumberFormat="0">
      <protection locked="0"/>
    </xf>
    <xf numFmtId="0" fontId="61" fillId="54" borderId="13" applyNumberFormat="0">
      <protection locked="0"/>
    </xf>
    <xf numFmtId="0" fontId="67" fillId="36" borderId="0" applyNumberFormat="0" applyBorder="0" applyProtection="0"/>
    <xf numFmtId="4" fontId="61" fillId="39" borderId="11" applyProtection="0">
      <alignment vertical="center"/>
    </xf>
    <xf numFmtId="4" fontId="66" fillId="39" borderId="12" applyProtection="0">
      <alignment vertical="center"/>
    </xf>
    <xf numFmtId="4" fontId="61" fillId="18" borderId="11" applyProtection="0">
      <alignment horizontal="left" vertical="center"/>
    </xf>
    <xf numFmtId="0" fontId="61" fillId="39" borderId="11" applyNumberFormat="0" applyProtection="0">
      <alignment horizontal="left" vertical="top"/>
    </xf>
    <xf numFmtId="4" fontId="61" fillId="0" borderId="2" applyProtection="0">
      <alignment horizontal="right" vertical="center"/>
    </xf>
    <xf numFmtId="4" fontId="61" fillId="0" borderId="2" applyProtection="0">
      <alignment horizontal="right" vertical="center"/>
    </xf>
    <xf numFmtId="4" fontId="66" fillId="54" borderId="2" applyProtection="0">
      <alignment horizontal="right" vertical="center"/>
    </xf>
    <xf numFmtId="4" fontId="61" fillId="37" borderId="2" applyProtection="0">
      <alignment horizontal="left" vertical="center"/>
    </xf>
    <xf numFmtId="4" fontId="61" fillId="37" borderId="2" applyProtection="0">
      <alignment horizontal="left" vertical="center"/>
    </xf>
    <xf numFmtId="0" fontId="61" fillId="24" borderId="11" applyNumberFormat="0" applyProtection="0">
      <alignment horizontal="left" vertical="top"/>
    </xf>
    <xf numFmtId="4" fontId="68" fillId="43" borderId="12" applyProtection="0">
      <alignment horizontal="left" vertical="center"/>
    </xf>
    <xf numFmtId="0" fontId="61" fillId="55" borderId="12" applyNumberFormat="0" applyProtection="0"/>
    <xf numFmtId="0" fontId="61" fillId="55" borderId="12" applyNumberFormat="0" applyProtection="0"/>
    <xf numFmtId="4" fontId="69" fillId="54" borderId="2" applyProtection="0">
      <alignment horizontal="right" vertical="center"/>
    </xf>
    <xf numFmtId="0" fontId="70" fillId="0" borderId="0" applyNumberFormat="0" applyFill="0" applyBorder="0" applyAlignment="0" applyProtection="0"/>
    <xf numFmtId="0" fontId="71" fillId="0" borderId="12" applyNumberFormat="0" applyProtection="0"/>
    <xf numFmtId="0" fontId="71" fillId="0" borderId="12" applyNumberFormat="0" applyProtection="0"/>
    <xf numFmtId="0" fontId="71" fillId="0" borderId="12" applyNumberFormat="0" applyProtection="0"/>
    <xf numFmtId="0" fontId="23" fillId="0" borderId="0"/>
    <xf numFmtId="49" fontId="72" fillId="18" borderId="0" applyBorder="0" applyProtection="0">
      <alignment vertical="top" wrapText="1"/>
    </xf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28" borderId="0" applyNumberFormat="0" applyBorder="0" applyProtection="0"/>
    <xf numFmtId="0" fontId="77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0" fontId="24" fillId="0" borderId="0"/>
    <xf numFmtId="0" fontId="77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7" xfId="0" applyNumberFormat="1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16" fontId="4" fillId="0" borderId="15" xfId="0" quotePrefix="1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16" fontId="4" fillId="0" borderId="15" xfId="0" applyNumberFormat="1" applyFont="1" applyFill="1" applyBorder="1" applyAlignment="1">
      <alignment horizontal="left" vertical="center"/>
    </xf>
    <xf numFmtId="0" fontId="4" fillId="56" borderId="15" xfId="0" quotePrefix="1" applyFont="1" applyFill="1" applyBorder="1" applyAlignment="1">
      <alignment horizontal="left" vertical="center" wrapText="1"/>
    </xf>
    <xf numFmtId="0" fontId="5" fillId="56" borderId="15" xfId="0" applyFont="1" applyFill="1" applyBorder="1" applyAlignment="1">
      <alignment horizontal="left" vertical="center" wrapText="1"/>
    </xf>
    <xf numFmtId="0" fontId="4" fillId="56" borderId="23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1" xfId="0" quotePrefix="1" applyFont="1" applyFill="1" applyBorder="1" applyAlignment="1">
      <alignment horizontal="left" vertical="center" wrapText="1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4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4" fillId="0" borderId="16" xfId="0" applyFont="1" applyBorder="1" applyAlignment="1">
      <alignment vertical="center"/>
    </xf>
    <xf numFmtId="0" fontId="36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38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38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38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2" applyAlignment="1">
      <alignment vertical="center"/>
    </xf>
    <xf numFmtId="0" fontId="5" fillId="0" borderId="0" xfId="932" applyFont="1" applyAlignment="1">
      <alignment vertical="center"/>
    </xf>
    <xf numFmtId="0" fontId="14" fillId="0" borderId="0" xfId="932" applyFont="1" applyAlignment="1">
      <alignment vertical="center"/>
    </xf>
    <xf numFmtId="0" fontId="3" fillId="0" borderId="0" xfId="932" applyFont="1" applyAlignment="1">
      <alignment vertical="center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0" fillId="0" borderId="15" xfId="932" applyFont="1" applyBorder="1" applyAlignment="1">
      <alignment vertical="center"/>
    </xf>
    <xf numFmtId="0" fontId="2" fillId="0" borderId="15" xfId="932" applyFont="1" applyBorder="1" applyAlignment="1">
      <alignment vertical="center" wrapText="1"/>
    </xf>
    <xf numFmtId="0" fontId="3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/>
    </xf>
    <xf numFmtId="0" fontId="2" fillId="0" borderId="15" xfId="932" applyFont="1" applyBorder="1" applyAlignment="1">
      <alignment horizontal="left" vertical="center"/>
    </xf>
    <xf numFmtId="0" fontId="4" fillId="0" borderId="0" xfId="932" applyFont="1" applyAlignment="1">
      <alignment vertical="center" wrapText="1"/>
    </xf>
    <xf numFmtId="0" fontId="3" fillId="0" borderId="0" xfId="932" applyFont="1" applyBorder="1" applyAlignment="1">
      <alignment horizontal="left" vertical="center" wrapText="1"/>
    </xf>
    <xf numFmtId="0" fontId="4" fillId="0" borderId="0" xfId="932" applyFont="1" applyBorder="1" applyAlignment="1">
      <alignment horizontal="left" vertical="top" wrapText="1"/>
    </xf>
    <xf numFmtId="0" fontId="4" fillId="0" borderId="0" xfId="932" applyFont="1" applyBorder="1" applyAlignment="1">
      <alignment horizontal="center" vertical="top" wrapText="1"/>
    </xf>
    <xf numFmtId="0" fontId="4" fillId="0" borderId="0" xfId="932" applyFont="1" applyAlignment="1">
      <alignment horizontal="center" vertical="top" wrapText="1"/>
    </xf>
    <xf numFmtId="0" fontId="4" fillId="0" borderId="0" xfId="932" applyFont="1" applyFill="1" applyBorder="1" applyAlignment="1">
      <alignment horizontal="center" vertical="top" wrapText="1"/>
    </xf>
    <xf numFmtId="0" fontId="3" fillId="0" borderId="0" xfId="932" applyFont="1" applyAlignment="1">
      <alignment horizontal="left" vertical="center"/>
    </xf>
    <xf numFmtId="0" fontId="12" fillId="0" borderId="0" xfId="932" applyAlignment="1">
      <alignment vertical="center" wrapText="1"/>
    </xf>
    <xf numFmtId="0" fontId="21" fillId="0" borderId="15" xfId="932" applyFont="1" applyBorder="1" applyAlignment="1">
      <alignment vertical="center"/>
    </xf>
    <xf numFmtId="0" fontId="3" fillId="0" borderId="15" xfId="932" applyFont="1" applyBorder="1" applyAlignment="1">
      <alignment horizontal="left" vertical="center"/>
    </xf>
    <xf numFmtId="0" fontId="12" fillId="0" borderId="0" xfId="932" applyBorder="1" applyAlignment="1">
      <alignment vertical="center"/>
    </xf>
    <xf numFmtId="0" fontId="4" fillId="0" borderId="0" xfId="932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left" vertical="top"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left" vertical="top" wrapText="1"/>
    </xf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4" fillId="0" borderId="0" xfId="0" applyFont="1" applyFill="1" applyAlignment="1">
      <alignment vertical="center"/>
    </xf>
    <xf numFmtId="0" fontId="14" fillId="0" borderId="0" xfId="931" applyFont="1" applyAlignment="1">
      <alignment vertical="center"/>
    </xf>
    <xf numFmtId="0" fontId="37" fillId="0" borderId="15" xfId="931" applyFont="1" applyFill="1" applyBorder="1" applyAlignment="1">
      <alignment horizontal="center" vertical="center" wrapText="1"/>
    </xf>
    <xf numFmtId="0" fontId="14" fillId="0" borderId="15" xfId="931" applyFont="1" applyBorder="1" applyAlignment="1">
      <alignment horizontal="center" vertical="center" wrapText="1"/>
    </xf>
    <xf numFmtId="0" fontId="14" fillId="0" borderId="15" xfId="931" applyFont="1" applyBorder="1" applyAlignment="1">
      <alignment horizontal="left" vertical="center" wrapText="1"/>
    </xf>
    <xf numFmtId="0" fontId="14" fillId="0" borderId="0" xfId="931" applyFont="1" applyFill="1" applyAlignment="1">
      <alignment vertical="center"/>
    </xf>
    <xf numFmtId="0" fontId="14" fillId="0" borderId="0" xfId="931" applyFont="1" applyAlignment="1">
      <alignment horizontal="center" vertical="center"/>
    </xf>
    <xf numFmtId="0" fontId="37" fillId="0" borderId="0" xfId="931" applyFont="1" applyAlignment="1">
      <alignment horizontal="center" vertical="center" wrapText="1"/>
    </xf>
    <xf numFmtId="0" fontId="37" fillId="0" borderId="21" xfId="931" applyFont="1" applyFill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 wrapText="1"/>
    </xf>
    <xf numFmtId="0" fontId="4" fillId="0" borderId="15" xfId="931" applyFont="1" applyFill="1" applyBorder="1" applyAlignment="1">
      <alignment horizontal="center" vertical="center" wrapText="1"/>
    </xf>
    <xf numFmtId="0" fontId="4" fillId="0" borderId="23" xfId="931" applyNumberFormat="1" applyFont="1" applyFill="1" applyBorder="1" applyAlignment="1">
      <alignment horizontal="center" vertical="center" wrapText="1"/>
    </xf>
    <xf numFmtId="0" fontId="37" fillId="0" borderId="15" xfId="931" applyFont="1" applyBorder="1" applyAlignment="1">
      <alignment horizontal="left" vertical="center" wrapText="1"/>
    </xf>
    <xf numFmtId="0" fontId="24" fillId="0" borderId="0" xfId="284"/>
    <xf numFmtId="0" fontId="14" fillId="0" borderId="0" xfId="1086" applyFont="1" applyAlignment="1">
      <alignment vertical="center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>
      <alignment horizontal="left" vertical="center"/>
    </xf>
    <xf numFmtId="0" fontId="38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37" fillId="0" borderId="15" xfId="931" applyFont="1" applyBorder="1" applyAlignment="1">
      <alignment horizontal="center" vertical="center" wrapText="1"/>
    </xf>
    <xf numFmtId="0" fontId="37" fillId="0" borderId="0" xfId="931" applyFont="1" applyAlignment="1">
      <alignment vertical="center"/>
    </xf>
    <xf numFmtId="2" fontId="38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56" borderId="15" xfId="0" applyNumberFormat="1" applyFont="1" applyFill="1" applyBorder="1" applyAlignment="1">
      <alignment horizontal="left" vertical="top" wrapText="1"/>
    </xf>
    <xf numFmtId="2" fontId="5" fillId="56" borderId="15" xfId="0" applyNumberFormat="1" applyFont="1" applyFill="1" applyBorder="1" applyAlignment="1">
      <alignment horizontal="left" vertical="top" wrapText="1"/>
    </xf>
    <xf numFmtId="0" fontId="86" fillId="56" borderId="15" xfId="0" applyFont="1" applyFill="1" applyBorder="1" applyAlignment="1">
      <alignment horizontal="left" vertical="top" wrapText="1"/>
    </xf>
    <xf numFmtId="2" fontId="87" fillId="56" borderId="15" xfId="0" applyNumberFormat="1" applyFont="1" applyFill="1" applyBorder="1" applyAlignment="1">
      <alignment horizontal="left" vertical="top" wrapText="1"/>
    </xf>
    <xf numFmtId="0" fontId="86" fillId="56" borderId="15" xfId="0" applyFont="1" applyFill="1" applyBorder="1" applyAlignment="1">
      <alignment horizontal="center" vertical="center" wrapText="1"/>
    </xf>
    <xf numFmtId="2" fontId="86" fillId="56" borderId="15" xfId="0" applyNumberFormat="1" applyFont="1" applyFill="1" applyBorder="1" applyAlignment="1">
      <alignment horizontal="left" vertical="top" wrapText="1"/>
    </xf>
    <xf numFmtId="0" fontId="87" fillId="56" borderId="0" xfId="0" applyFont="1" applyFill="1"/>
    <xf numFmtId="14" fontId="4" fillId="56" borderId="0" xfId="0" applyNumberFormat="1" applyFont="1" applyFill="1" applyAlignment="1">
      <alignment horizontal="left"/>
    </xf>
    <xf numFmtId="0" fontId="88" fillId="56" borderId="0" xfId="0" applyFont="1" applyFill="1"/>
    <xf numFmtId="0" fontId="89" fillId="56" borderId="0" xfId="0" applyFont="1" applyFill="1" applyAlignment="1">
      <alignment vertical="center"/>
    </xf>
    <xf numFmtId="0" fontId="90" fillId="56" borderId="0" xfId="0" applyFont="1" applyFill="1" applyAlignment="1">
      <alignment vertical="center"/>
    </xf>
    <xf numFmtId="0" fontId="90" fillId="56" borderId="0" xfId="0" applyFont="1" applyFill="1"/>
    <xf numFmtId="0" fontId="91" fillId="0" borderId="0" xfId="0" applyFont="1" applyFill="1" applyAlignment="1">
      <alignment vertical="center"/>
    </xf>
    <xf numFmtId="0" fontId="92" fillId="0" borderId="0" xfId="931" applyFont="1" applyAlignment="1">
      <alignment vertical="center"/>
    </xf>
    <xf numFmtId="0" fontId="0" fillId="0" borderId="0" xfId="0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89" fillId="0" borderId="0" xfId="0" applyFont="1" applyAlignment="1">
      <alignment vertical="center"/>
    </xf>
    <xf numFmtId="0" fontId="4" fillId="56" borderId="1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4" fillId="0" borderId="15" xfId="932" applyFont="1" applyBorder="1" applyAlignment="1">
      <alignment vertical="center"/>
    </xf>
    <xf numFmtId="0" fontId="94" fillId="0" borderId="15" xfId="932" applyFont="1" applyBorder="1" applyAlignment="1">
      <alignment horizontal="right" vertical="center"/>
    </xf>
    <xf numFmtId="2" fontId="93" fillId="0" borderId="15" xfId="932" applyNumberFormat="1" applyFont="1" applyBorder="1" applyAlignment="1">
      <alignment vertical="center"/>
    </xf>
    <xf numFmtId="0" fontId="93" fillId="0" borderId="15" xfId="932" applyFont="1" applyBorder="1" applyAlignment="1">
      <alignment vertical="center"/>
    </xf>
    <xf numFmtId="0" fontId="95" fillId="0" borderId="15" xfId="932" applyFont="1" applyBorder="1" applyAlignment="1">
      <alignment vertical="center"/>
    </xf>
    <xf numFmtId="0" fontId="96" fillId="0" borderId="15" xfId="932" applyFont="1" applyBorder="1" applyAlignment="1">
      <alignment vertical="center"/>
    </xf>
    <xf numFmtId="2" fontId="96" fillId="0" borderId="15" xfId="932" applyNumberFormat="1" applyFont="1" applyBorder="1" applyAlignment="1">
      <alignment vertical="center"/>
    </xf>
    <xf numFmtId="2" fontId="94" fillId="0" borderId="15" xfId="932" applyNumberFormat="1" applyFont="1" applyBorder="1" applyAlignment="1">
      <alignment vertical="center"/>
    </xf>
    <xf numFmtId="0" fontId="4" fillId="0" borderId="1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wrapText="1"/>
    </xf>
    <xf numFmtId="2" fontId="4" fillId="0" borderId="15" xfId="0" applyNumberFormat="1" applyFont="1" applyBorder="1" applyAlignment="1">
      <alignment horizontal="right" wrapText="1"/>
    </xf>
    <xf numFmtId="2" fontId="4" fillId="0" borderId="15" xfId="0" applyNumberFormat="1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wrapText="1"/>
    </xf>
    <xf numFmtId="0" fontId="5" fillId="0" borderId="15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2" fontId="5" fillId="0" borderId="15" xfId="0" applyNumberFormat="1" applyFont="1" applyBorder="1" applyAlignment="1">
      <alignment horizontal="right" vertical="top" wrapText="1"/>
    </xf>
    <xf numFmtId="2" fontId="3" fillId="56" borderId="15" xfId="0" applyNumberFormat="1" applyFont="1" applyFill="1" applyBorder="1" applyAlignment="1">
      <alignment vertical="center" wrapText="1"/>
    </xf>
    <xf numFmtId="0" fontId="3" fillId="56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56" borderId="23" xfId="0" applyFont="1" applyFill="1" applyBorder="1" applyAlignment="1">
      <alignment vertical="center" wrapText="1"/>
    </xf>
    <xf numFmtId="2" fontId="3" fillId="0" borderId="15" xfId="0" applyNumberFormat="1" applyFont="1" applyFill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14" fillId="0" borderId="15" xfId="931" applyFont="1" applyFill="1" applyBorder="1" applyAlignment="1">
      <alignment horizontal="justify" vertical="center" wrapText="1"/>
    </xf>
    <xf numFmtId="2" fontId="14" fillId="0" borderId="15" xfId="931" applyNumberFormat="1" applyFont="1" applyFill="1" applyBorder="1" applyAlignment="1">
      <alignment horizontal="justify" vertical="center" wrapText="1"/>
    </xf>
    <xf numFmtId="2" fontId="37" fillId="0" borderId="15" xfId="931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7" fillId="0" borderId="15" xfId="0" applyFont="1" applyBorder="1" applyAlignment="1">
      <alignment horizontal="center" vertical="center" wrapText="1"/>
    </xf>
    <xf numFmtId="0" fontId="98" fillId="0" borderId="15" xfId="0" applyFont="1" applyBorder="1" applyAlignment="1">
      <alignment horizontal="center" vertical="center" wrapText="1"/>
    </xf>
    <xf numFmtId="0" fontId="6" fillId="56" borderId="15" xfId="0" applyFont="1" applyFill="1" applyBorder="1" applyAlignment="1">
      <alignment horizontal="center" vertical="center" wrapText="1"/>
    </xf>
    <xf numFmtId="0" fontId="98" fillId="56" borderId="15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7" fillId="0" borderId="15" xfId="931" applyFont="1" applyBorder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80" fillId="56" borderId="0" xfId="0" applyFont="1" applyFill="1" applyAlignment="1">
      <alignment horizontal="center" vertical="center" wrapText="1"/>
    </xf>
    <xf numFmtId="0" fontId="81" fillId="56" borderId="0" xfId="0" applyFont="1" applyFill="1" applyAlignment="1">
      <alignment horizontal="center" vertical="center" wrapText="1"/>
    </xf>
    <xf numFmtId="0" fontId="81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79" fillId="0" borderId="0" xfId="0" applyFont="1" applyFill="1" applyAlignment="1">
      <alignment horizontal="left" vertical="center" wrapText="1"/>
    </xf>
    <xf numFmtId="0" fontId="7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9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79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78" fillId="0" borderId="0" xfId="932" applyFont="1" applyAlignment="1">
      <alignment horizontal="left" vertical="center"/>
    </xf>
    <xf numFmtId="0" fontId="4" fillId="0" borderId="0" xfId="932" applyFont="1" applyAlignment="1">
      <alignment horizontal="center" vertical="top" wrapText="1"/>
    </xf>
    <xf numFmtId="0" fontId="4" fillId="0" borderId="0" xfId="932" applyFont="1" applyBorder="1" applyAlignment="1">
      <alignment horizontal="left" vertical="top" wrapText="1"/>
    </xf>
    <xf numFmtId="0" fontId="85" fillId="0" borderId="0" xfId="932" applyFont="1" applyBorder="1" applyAlignment="1">
      <alignment horizontal="left" vertical="center" wrapText="1"/>
    </xf>
    <xf numFmtId="0" fontId="78" fillId="0" borderId="0" xfId="932" applyFont="1" applyFill="1" applyAlignment="1">
      <alignment horizontal="left" vertical="center"/>
    </xf>
    <xf numFmtId="0" fontId="4" fillId="0" borderId="0" xfId="932" applyFont="1" applyFill="1" applyAlignment="1">
      <alignment horizontal="center" vertical="top" wrapText="1"/>
    </xf>
    <xf numFmtId="0" fontId="4" fillId="0" borderId="0" xfId="932" applyFont="1" applyFill="1" applyBorder="1" applyAlignment="1">
      <alignment horizontal="left" vertical="top" wrapText="1"/>
    </xf>
    <xf numFmtId="0" fontId="78" fillId="0" borderId="0" xfId="932" applyFont="1" applyFill="1" applyBorder="1" applyAlignment="1">
      <alignment horizontal="left" vertical="center" wrapText="1"/>
    </xf>
    <xf numFmtId="0" fontId="3" fillId="0" borderId="15" xfId="932" applyFont="1" applyBorder="1" applyAlignment="1">
      <alignment horizontal="left" vertical="center" wrapText="1"/>
    </xf>
    <xf numFmtId="0" fontId="20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0" fillId="0" borderId="15" xfId="932" applyFont="1" applyBorder="1" applyAlignment="1">
      <alignment vertical="center" wrapText="1"/>
    </xf>
    <xf numFmtId="0" fontId="2" fillId="0" borderId="16" xfId="932" applyFont="1" applyBorder="1" applyAlignment="1">
      <alignment horizontal="left" vertical="center"/>
    </xf>
    <xf numFmtId="0" fontId="21" fillId="0" borderId="17" xfId="932" applyFont="1" applyBorder="1" applyAlignment="1">
      <alignment vertical="center"/>
    </xf>
    <xf numFmtId="0" fontId="21" fillId="0" borderId="21" xfId="932" applyFont="1" applyBorder="1" applyAlignment="1">
      <alignment vertical="center"/>
    </xf>
    <xf numFmtId="0" fontId="3" fillId="0" borderId="16" xfId="932" applyFont="1" applyBorder="1" applyAlignment="1">
      <alignment horizontal="left" vertical="center"/>
    </xf>
    <xf numFmtId="0" fontId="20" fillId="0" borderId="17" xfId="932" applyFont="1" applyBorder="1" applyAlignment="1">
      <alignment vertical="center"/>
    </xf>
    <xf numFmtId="0" fontId="20" fillId="0" borderId="21" xfId="932" applyFont="1" applyBorder="1" applyAlignment="1">
      <alignment vertical="center"/>
    </xf>
    <xf numFmtId="0" fontId="2" fillId="0" borderId="16" xfId="932" applyFont="1" applyBorder="1" applyAlignment="1">
      <alignment horizontal="left" vertical="center" wrapText="1"/>
    </xf>
    <xf numFmtId="0" fontId="21" fillId="0" borderId="17" xfId="932" applyFont="1" applyBorder="1" applyAlignment="1">
      <alignment vertical="center" wrapText="1"/>
    </xf>
    <xf numFmtId="0" fontId="21" fillId="0" borderId="21" xfId="932" applyFont="1" applyBorder="1" applyAlignment="1">
      <alignment vertical="center" wrapText="1"/>
    </xf>
    <xf numFmtId="0" fontId="2" fillId="0" borderId="15" xfId="932" applyFont="1" applyBorder="1" applyAlignment="1">
      <alignment vertical="center" wrapText="1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15" fillId="0" borderId="0" xfId="932" applyFont="1" applyAlignment="1">
      <alignment horizontal="justify" vertical="center"/>
    </xf>
    <xf numFmtId="0" fontId="17" fillId="0" borderId="0" xfId="932" applyFont="1" applyAlignment="1">
      <alignment horizontal="center" vertical="center"/>
    </xf>
    <xf numFmtId="0" fontId="18" fillId="0" borderId="0" xfId="932" applyFont="1" applyAlignment="1">
      <alignment vertical="center"/>
    </xf>
    <xf numFmtId="0" fontId="82" fillId="0" borderId="0" xfId="932" applyFont="1" applyAlignment="1">
      <alignment horizontal="center" vertical="center"/>
    </xf>
    <xf numFmtId="0" fontId="81" fillId="0" borderId="0" xfId="932" applyFont="1" applyAlignment="1">
      <alignment vertical="center"/>
    </xf>
    <xf numFmtId="0" fontId="83" fillId="0" borderId="0" xfId="932" applyFont="1" applyAlignment="1">
      <alignment horizontal="center" vertical="center"/>
    </xf>
    <xf numFmtId="0" fontId="84" fillId="0" borderId="0" xfId="932" applyFont="1" applyAlignment="1">
      <alignment vertical="center"/>
    </xf>
    <xf numFmtId="0" fontId="12" fillId="0" borderId="0" xfId="932" applyAlignment="1">
      <alignment vertical="center"/>
    </xf>
    <xf numFmtId="0" fontId="2" fillId="0" borderId="0" xfId="932" applyFont="1" applyAlignment="1">
      <alignment horizontal="center" vertical="center" wrapText="1"/>
    </xf>
    <xf numFmtId="0" fontId="2" fillId="0" borderId="16" xfId="932" applyFont="1" applyBorder="1" applyAlignment="1">
      <alignment vertical="center" wrapText="1"/>
    </xf>
    <xf numFmtId="0" fontId="2" fillId="0" borderId="16" xfId="932" applyFont="1" applyBorder="1" applyAlignment="1">
      <alignment vertical="center"/>
    </xf>
    <xf numFmtId="0" fontId="19" fillId="0" borderId="0" xfId="932" applyFont="1" applyAlignment="1">
      <alignment horizontal="right" vertical="center"/>
    </xf>
    <xf numFmtId="0" fontId="2" fillId="0" borderId="15" xfId="932" applyFont="1" applyBorder="1" applyAlignment="1">
      <alignment horizontal="center" vertical="center" wrapText="1"/>
    </xf>
    <xf numFmtId="0" fontId="21" fillId="0" borderId="15" xfId="932" applyFont="1" applyBorder="1" applyAlignment="1">
      <alignment vertical="center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37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38" fillId="0" borderId="18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24" fillId="0" borderId="20" xfId="284" applyFont="1" applyFill="1" applyBorder="1" applyAlignment="1">
      <alignment horizontal="left" vertical="center" wrapText="1"/>
    </xf>
    <xf numFmtId="0" fontId="37" fillId="0" borderId="0" xfId="931" applyFont="1" applyAlignment="1">
      <alignment horizontal="center" vertical="center"/>
    </xf>
    <xf numFmtId="0" fontId="37" fillId="0" borderId="0" xfId="931" applyFont="1" applyAlignment="1">
      <alignment vertical="center"/>
    </xf>
    <xf numFmtId="0" fontId="37" fillId="0" borderId="15" xfId="931" applyFont="1" applyBorder="1" applyAlignment="1">
      <alignment horizontal="center" vertical="center" wrapText="1"/>
    </xf>
    <xf numFmtId="0" fontId="37" fillId="0" borderId="18" xfId="931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8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20% 2" xfId="21" xr:uid="{00000000-0005-0000-0000-000014000000}"/>
    <cellStyle name="Accent1 - 20% 2 2" xfId="22" xr:uid="{00000000-0005-0000-0000-000015000000}"/>
    <cellStyle name="Accent1 - 20% 3" xfId="23" xr:uid="{00000000-0005-0000-0000-000016000000}"/>
    <cellStyle name="Accent1 - 40%" xfId="24" xr:uid="{00000000-0005-0000-0000-000017000000}"/>
    <cellStyle name="Accent1 - 40% 2" xfId="25" xr:uid="{00000000-0005-0000-0000-000018000000}"/>
    <cellStyle name="Accent1 - 40% 2 2" xfId="26" xr:uid="{00000000-0005-0000-0000-000019000000}"/>
    <cellStyle name="Accent1 - 40% 3" xfId="27" xr:uid="{00000000-0005-0000-0000-00001A000000}"/>
    <cellStyle name="Accent1 - 60%" xfId="28" xr:uid="{00000000-0005-0000-0000-00001B000000}"/>
    <cellStyle name="Accent1 2" xfId="29" xr:uid="{00000000-0005-0000-0000-00001C000000}"/>
    <cellStyle name="Accent1 3" xfId="30" xr:uid="{00000000-0005-0000-0000-00001D000000}"/>
    <cellStyle name="Accent1 4" xfId="31" xr:uid="{00000000-0005-0000-0000-00001E000000}"/>
    <cellStyle name="Accent1 5" xfId="32" xr:uid="{00000000-0005-0000-0000-00001F000000}"/>
    <cellStyle name="Accent1 6" xfId="33" xr:uid="{00000000-0005-0000-0000-000020000000}"/>
    <cellStyle name="Accent1 7" xfId="34" xr:uid="{00000000-0005-0000-0000-000021000000}"/>
    <cellStyle name="Accent1 8" xfId="35" xr:uid="{00000000-0005-0000-0000-000022000000}"/>
    <cellStyle name="Accent1 9" xfId="36" xr:uid="{00000000-0005-0000-0000-000023000000}"/>
    <cellStyle name="Accent1_10VSAFAS2,3p" xfId="37" xr:uid="{00000000-0005-0000-0000-000024000000}"/>
    <cellStyle name="Accent2" xfId="38" xr:uid="{00000000-0005-0000-0000-000025000000}"/>
    <cellStyle name="Accent2 - 20%" xfId="39" xr:uid="{00000000-0005-0000-0000-000026000000}"/>
    <cellStyle name="Accent2 - 20% 2" xfId="40" xr:uid="{00000000-0005-0000-0000-000027000000}"/>
    <cellStyle name="Accent2 - 20% 2 2" xfId="41" xr:uid="{00000000-0005-0000-0000-000028000000}"/>
    <cellStyle name="Accent2 - 20% 3" xfId="42" xr:uid="{00000000-0005-0000-0000-000029000000}"/>
    <cellStyle name="Accent2 - 40%" xfId="43" xr:uid="{00000000-0005-0000-0000-00002A000000}"/>
    <cellStyle name="Accent2 - 40% 2" xfId="44" xr:uid="{00000000-0005-0000-0000-00002B000000}"/>
    <cellStyle name="Accent2 - 40% 2 2" xfId="45" xr:uid="{00000000-0005-0000-0000-00002C000000}"/>
    <cellStyle name="Accent2 - 40% 3" xfId="46" xr:uid="{00000000-0005-0000-0000-00002D000000}"/>
    <cellStyle name="Accent2 - 60%" xfId="47" xr:uid="{00000000-0005-0000-0000-00002E000000}"/>
    <cellStyle name="Accent2 2" xfId="48" xr:uid="{00000000-0005-0000-0000-00002F000000}"/>
    <cellStyle name="Accent2 3" xfId="49" xr:uid="{00000000-0005-0000-0000-000030000000}"/>
    <cellStyle name="Accent2 4" xfId="50" xr:uid="{00000000-0005-0000-0000-000031000000}"/>
    <cellStyle name="Accent2 5" xfId="51" xr:uid="{00000000-0005-0000-0000-000032000000}"/>
    <cellStyle name="Accent2 6" xfId="52" xr:uid="{00000000-0005-0000-0000-000033000000}"/>
    <cellStyle name="Accent2 7" xfId="53" xr:uid="{00000000-0005-0000-0000-000034000000}"/>
    <cellStyle name="Accent2 8" xfId="54" xr:uid="{00000000-0005-0000-0000-000035000000}"/>
    <cellStyle name="Accent2 9" xfId="55" xr:uid="{00000000-0005-0000-0000-000036000000}"/>
    <cellStyle name="Accent2_10VSAFAS2,3p" xfId="56" xr:uid="{00000000-0005-0000-0000-000037000000}"/>
    <cellStyle name="Accent3" xfId="57" xr:uid="{00000000-0005-0000-0000-000038000000}"/>
    <cellStyle name="Accent3 - 20%" xfId="58" xr:uid="{00000000-0005-0000-0000-000039000000}"/>
    <cellStyle name="Accent3 - 20% 2" xfId="59" xr:uid="{00000000-0005-0000-0000-00003A000000}"/>
    <cellStyle name="Accent3 - 20% 2 2" xfId="60" xr:uid="{00000000-0005-0000-0000-00003B000000}"/>
    <cellStyle name="Accent3 - 20% 3" xfId="61" xr:uid="{00000000-0005-0000-0000-00003C000000}"/>
    <cellStyle name="Accent3 - 40%" xfId="62" xr:uid="{00000000-0005-0000-0000-00003D000000}"/>
    <cellStyle name="Accent3 - 40% 2" xfId="63" xr:uid="{00000000-0005-0000-0000-00003E000000}"/>
    <cellStyle name="Accent3 - 40% 2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3 2" xfId="67" xr:uid="{00000000-0005-0000-0000-000042000000}"/>
    <cellStyle name="Accent3 3" xfId="68" xr:uid="{00000000-0005-0000-0000-000043000000}"/>
    <cellStyle name="Accent3 4" xfId="69" xr:uid="{00000000-0005-0000-0000-000044000000}"/>
    <cellStyle name="Accent3 5" xfId="70" xr:uid="{00000000-0005-0000-0000-000045000000}"/>
    <cellStyle name="Accent3 6" xfId="71" xr:uid="{00000000-0005-0000-0000-000046000000}"/>
    <cellStyle name="Accent3 7" xfId="72" xr:uid="{00000000-0005-0000-0000-000047000000}"/>
    <cellStyle name="Accent3 8" xfId="73" xr:uid="{00000000-0005-0000-0000-000048000000}"/>
    <cellStyle name="Accent3 9" xfId="74" xr:uid="{00000000-0005-0000-0000-000049000000}"/>
    <cellStyle name="Accent3_10VSAFAS2,3p" xfId="75" xr:uid="{00000000-0005-0000-0000-00004A000000}"/>
    <cellStyle name="Accent4" xfId="76" xr:uid="{00000000-0005-0000-0000-00004B000000}"/>
    <cellStyle name="Accent4 - 20%" xfId="77" xr:uid="{00000000-0005-0000-0000-00004C000000}"/>
    <cellStyle name="Accent4 - 20% 2" xfId="78" xr:uid="{00000000-0005-0000-0000-00004D000000}"/>
    <cellStyle name="Accent4 - 20% 2 2" xfId="79" xr:uid="{00000000-0005-0000-0000-00004E000000}"/>
    <cellStyle name="Accent4 - 20% 3" xfId="80" xr:uid="{00000000-0005-0000-0000-00004F000000}"/>
    <cellStyle name="Accent4 - 40%" xfId="81" xr:uid="{00000000-0005-0000-0000-000050000000}"/>
    <cellStyle name="Accent4 - 40% 2" xfId="82" xr:uid="{00000000-0005-0000-0000-000051000000}"/>
    <cellStyle name="Accent4 - 40% 2 2" xfId="83" xr:uid="{00000000-0005-0000-0000-000052000000}"/>
    <cellStyle name="Accent4 - 40% 3" xfId="84" xr:uid="{00000000-0005-0000-0000-000053000000}"/>
    <cellStyle name="Accent4 - 60%" xfId="85" xr:uid="{00000000-0005-0000-0000-000054000000}"/>
    <cellStyle name="Accent4 2" xfId="86" xr:uid="{00000000-0005-0000-0000-000055000000}"/>
    <cellStyle name="Accent4 3" xfId="87" xr:uid="{00000000-0005-0000-0000-000056000000}"/>
    <cellStyle name="Accent4 4" xfId="88" xr:uid="{00000000-0005-0000-0000-000057000000}"/>
    <cellStyle name="Accent4 5" xfId="89" xr:uid="{00000000-0005-0000-0000-000058000000}"/>
    <cellStyle name="Accent4 6" xfId="90" xr:uid="{00000000-0005-0000-0000-000059000000}"/>
    <cellStyle name="Accent4 7" xfId="91" xr:uid="{00000000-0005-0000-0000-00005A000000}"/>
    <cellStyle name="Accent4 8" xfId="92" xr:uid="{00000000-0005-0000-0000-00005B000000}"/>
    <cellStyle name="Accent4 9" xfId="93" xr:uid="{00000000-0005-0000-0000-00005C000000}"/>
    <cellStyle name="Accent4_10VSAFAS2,3p" xfId="94" xr:uid="{00000000-0005-0000-0000-00005D000000}"/>
    <cellStyle name="Accent5" xfId="95" xr:uid="{00000000-0005-0000-0000-00005E000000}"/>
    <cellStyle name="Accent5 - 20%" xfId="96" xr:uid="{00000000-0005-0000-0000-00005F000000}"/>
    <cellStyle name="Accent5 - 20% 2" xfId="97" xr:uid="{00000000-0005-0000-0000-000060000000}"/>
    <cellStyle name="Accent5 - 20% 2 2" xfId="98" xr:uid="{00000000-0005-0000-0000-000061000000}"/>
    <cellStyle name="Accent5 - 20% 3" xfId="99" xr:uid="{00000000-0005-0000-0000-000062000000}"/>
    <cellStyle name="Accent5 - 40%" xfId="100" xr:uid="{00000000-0005-0000-0000-000063000000}"/>
    <cellStyle name="Accent5 - 40% 2" xfId="101" xr:uid="{00000000-0005-0000-0000-000064000000}"/>
    <cellStyle name="Accent5 - 40% 2 2" xfId="102" xr:uid="{00000000-0005-0000-0000-000065000000}"/>
    <cellStyle name="Accent5 - 40% 3" xfId="103" xr:uid="{00000000-0005-0000-0000-000066000000}"/>
    <cellStyle name="Accent5 - 60%" xfId="104" xr:uid="{00000000-0005-0000-0000-000067000000}"/>
    <cellStyle name="Accent5 2" xfId="105" xr:uid="{00000000-0005-0000-0000-000068000000}"/>
    <cellStyle name="Accent5 3" xfId="106" xr:uid="{00000000-0005-0000-0000-000069000000}"/>
    <cellStyle name="Accent5 4" xfId="107" xr:uid="{00000000-0005-0000-0000-00006A000000}"/>
    <cellStyle name="Accent5 5" xfId="108" xr:uid="{00000000-0005-0000-0000-00006B000000}"/>
    <cellStyle name="Accent5 6" xfId="109" xr:uid="{00000000-0005-0000-0000-00006C000000}"/>
    <cellStyle name="Accent5 7" xfId="110" xr:uid="{00000000-0005-0000-0000-00006D000000}"/>
    <cellStyle name="Accent5 8" xfId="111" xr:uid="{00000000-0005-0000-0000-00006E000000}"/>
    <cellStyle name="Accent5 9" xfId="112" xr:uid="{00000000-0005-0000-0000-00006F000000}"/>
    <cellStyle name="Accent5_10VSAFAS2,3p" xfId="113" xr:uid="{00000000-0005-0000-0000-000070000000}"/>
    <cellStyle name="Accent6" xfId="114" xr:uid="{00000000-0005-0000-0000-000071000000}"/>
    <cellStyle name="Accent6 - 20%" xfId="115" xr:uid="{00000000-0005-0000-0000-000072000000}"/>
    <cellStyle name="Accent6 - 20% 2" xfId="116" xr:uid="{00000000-0005-0000-0000-000073000000}"/>
    <cellStyle name="Accent6 - 20% 2 2" xfId="117" xr:uid="{00000000-0005-0000-0000-000074000000}"/>
    <cellStyle name="Accent6 - 20% 3" xfId="118" xr:uid="{00000000-0005-0000-0000-000075000000}"/>
    <cellStyle name="Accent6 - 40%" xfId="119" xr:uid="{00000000-0005-0000-0000-000076000000}"/>
    <cellStyle name="Accent6 - 40% 2" xfId="120" xr:uid="{00000000-0005-0000-0000-000077000000}"/>
    <cellStyle name="Accent6 - 40% 2 2" xfId="121" xr:uid="{00000000-0005-0000-0000-000078000000}"/>
    <cellStyle name="Accent6 - 40% 3" xfId="122" xr:uid="{00000000-0005-0000-0000-000079000000}"/>
    <cellStyle name="Accent6 - 60%" xfId="123" xr:uid="{00000000-0005-0000-0000-00007A000000}"/>
    <cellStyle name="Accent6 2" xfId="124" xr:uid="{00000000-0005-0000-0000-00007B000000}"/>
    <cellStyle name="Accent6 3" xfId="125" xr:uid="{00000000-0005-0000-0000-00007C000000}"/>
    <cellStyle name="Accent6 4" xfId="126" xr:uid="{00000000-0005-0000-0000-00007D000000}"/>
    <cellStyle name="Accent6 5" xfId="127" xr:uid="{00000000-0005-0000-0000-00007E000000}"/>
    <cellStyle name="Accent6 6" xfId="128" xr:uid="{00000000-0005-0000-0000-00007F000000}"/>
    <cellStyle name="Accent6 7" xfId="129" xr:uid="{00000000-0005-0000-0000-000080000000}"/>
    <cellStyle name="Accent6 8" xfId="130" xr:uid="{00000000-0005-0000-0000-000081000000}"/>
    <cellStyle name="Accent6 9" xfId="131" xr:uid="{00000000-0005-0000-0000-000082000000}"/>
    <cellStyle name="Accent6_10VSAFAS2,3p" xfId="132" xr:uid="{00000000-0005-0000-0000-000083000000}"/>
    <cellStyle name="Bad" xfId="133" xr:uid="{00000000-0005-0000-0000-000084000000}"/>
    <cellStyle name="Bad 10" xfId="134" xr:uid="{00000000-0005-0000-0000-000085000000}"/>
    <cellStyle name="Bad 2" xfId="135" xr:uid="{00000000-0005-0000-0000-000086000000}"/>
    <cellStyle name="Bad 3" xfId="136" xr:uid="{00000000-0005-0000-0000-000087000000}"/>
    <cellStyle name="Bad 4" xfId="137" xr:uid="{00000000-0005-0000-0000-000088000000}"/>
    <cellStyle name="Bad 5" xfId="138" xr:uid="{00000000-0005-0000-0000-000089000000}"/>
    <cellStyle name="Bad 6" xfId="139" xr:uid="{00000000-0005-0000-0000-00008A000000}"/>
    <cellStyle name="Bad 7" xfId="140" xr:uid="{00000000-0005-0000-0000-00008B000000}"/>
    <cellStyle name="Bad 8" xfId="141" xr:uid="{00000000-0005-0000-0000-00008C000000}"/>
    <cellStyle name="Bad 9" xfId="142" xr:uid="{00000000-0005-0000-0000-00008D000000}"/>
    <cellStyle name="Bad_10VSAFAS2,3p" xfId="143" xr:uid="{00000000-0005-0000-0000-00008E000000}"/>
    <cellStyle name="Calculation" xfId="144" xr:uid="{00000000-0005-0000-0000-00008F000000}"/>
    <cellStyle name="Calculation 2" xfId="145" xr:uid="{00000000-0005-0000-0000-000090000000}"/>
    <cellStyle name="Calculation 3" xfId="146" xr:uid="{00000000-0005-0000-0000-000091000000}"/>
    <cellStyle name="Calculation 4" xfId="147" xr:uid="{00000000-0005-0000-0000-000092000000}"/>
    <cellStyle name="Calculation 5" xfId="148" xr:uid="{00000000-0005-0000-0000-000093000000}"/>
    <cellStyle name="Calculation 6" xfId="149" xr:uid="{00000000-0005-0000-0000-000094000000}"/>
    <cellStyle name="Calculation 7" xfId="150" xr:uid="{00000000-0005-0000-0000-000095000000}"/>
    <cellStyle name="Calculation 8" xfId="151" xr:uid="{00000000-0005-0000-0000-000096000000}"/>
    <cellStyle name="Calculation 9" xfId="152" xr:uid="{00000000-0005-0000-0000-000097000000}"/>
    <cellStyle name="Calculation_10VSAFAS2,3p" xfId="153" xr:uid="{00000000-0005-0000-0000-000098000000}"/>
    <cellStyle name="Check Cell" xfId="154" xr:uid="{00000000-0005-0000-0000-000099000000}"/>
    <cellStyle name="Check Cell 2" xfId="155" xr:uid="{00000000-0005-0000-0000-00009A000000}"/>
    <cellStyle name="Check Cell 3" xfId="156" xr:uid="{00000000-0005-0000-0000-00009B000000}"/>
    <cellStyle name="Check Cell 4" xfId="157" xr:uid="{00000000-0005-0000-0000-00009C000000}"/>
    <cellStyle name="Check Cell 5" xfId="158" xr:uid="{00000000-0005-0000-0000-00009D000000}"/>
    <cellStyle name="Check Cell 6" xfId="159" xr:uid="{00000000-0005-0000-0000-00009E000000}"/>
    <cellStyle name="Check Cell 7" xfId="160" xr:uid="{00000000-0005-0000-0000-00009F000000}"/>
    <cellStyle name="Check Cell 8" xfId="161" xr:uid="{00000000-0005-0000-0000-0000A0000000}"/>
    <cellStyle name="Check Cell 9" xfId="162" xr:uid="{00000000-0005-0000-0000-0000A1000000}"/>
    <cellStyle name="Check Cell_10VSAFAS2,3p" xfId="163" xr:uid="{00000000-0005-0000-0000-0000A2000000}"/>
    <cellStyle name="Comma 2" xfId="164" xr:uid="{00000000-0005-0000-0000-0000A3000000}"/>
    <cellStyle name="Comma 2 2" xfId="165" xr:uid="{00000000-0005-0000-0000-0000A4000000}"/>
    <cellStyle name="Comma 2 3" xfId="166" xr:uid="{00000000-0005-0000-0000-0000A5000000}"/>
    <cellStyle name="Comma 3" xfId="167" xr:uid="{00000000-0005-0000-0000-0000A6000000}"/>
    <cellStyle name="Comma 3 2" xfId="168" xr:uid="{00000000-0005-0000-0000-0000A7000000}"/>
    <cellStyle name="Emphasis 1" xfId="169" xr:uid="{00000000-0005-0000-0000-0000A8000000}"/>
    <cellStyle name="Emphasis 1 2" xfId="170" xr:uid="{00000000-0005-0000-0000-0000A9000000}"/>
    <cellStyle name="Emphasis 2" xfId="171" xr:uid="{00000000-0005-0000-0000-0000AA000000}"/>
    <cellStyle name="Emphasis 2 2" xfId="172" xr:uid="{00000000-0005-0000-0000-0000AB000000}"/>
    <cellStyle name="Emphasis 3" xfId="173" xr:uid="{00000000-0005-0000-0000-0000AC000000}"/>
    <cellStyle name="Emphasis 3 2" xfId="174" xr:uid="{00000000-0005-0000-0000-0000AD000000}"/>
    <cellStyle name="Good 2" xfId="175" xr:uid="{00000000-0005-0000-0000-0000AE000000}"/>
    <cellStyle name="Good 2 2" xfId="176" xr:uid="{00000000-0005-0000-0000-0000AF000000}"/>
    <cellStyle name="Good 2 2 2" xfId="177" xr:uid="{00000000-0005-0000-0000-0000B0000000}"/>
    <cellStyle name="Good 2 3" xfId="178" xr:uid="{00000000-0005-0000-0000-0000B1000000}"/>
    <cellStyle name="Good 3" xfId="179" xr:uid="{00000000-0005-0000-0000-0000B2000000}"/>
    <cellStyle name="Good 3 2" xfId="180" xr:uid="{00000000-0005-0000-0000-0000B3000000}"/>
    <cellStyle name="Good 3 2 2" xfId="181" xr:uid="{00000000-0005-0000-0000-0000B4000000}"/>
    <cellStyle name="Good 3 3" xfId="182" xr:uid="{00000000-0005-0000-0000-0000B5000000}"/>
    <cellStyle name="Good 4" xfId="183" xr:uid="{00000000-0005-0000-0000-0000B6000000}"/>
    <cellStyle name="Good 4 2" xfId="184" xr:uid="{00000000-0005-0000-0000-0000B7000000}"/>
    <cellStyle name="Good 4 2 2" xfId="185" xr:uid="{00000000-0005-0000-0000-0000B8000000}"/>
    <cellStyle name="Good 4 3" xfId="186" xr:uid="{00000000-0005-0000-0000-0000B9000000}"/>
    <cellStyle name="Good 5" xfId="187" xr:uid="{00000000-0005-0000-0000-0000BA000000}"/>
    <cellStyle name="Good 5 2" xfId="188" xr:uid="{00000000-0005-0000-0000-0000BB000000}"/>
    <cellStyle name="Good 5 2 2" xfId="189" xr:uid="{00000000-0005-0000-0000-0000BC000000}"/>
    <cellStyle name="Good 5 3" xfId="190" xr:uid="{00000000-0005-0000-0000-0000BD000000}"/>
    <cellStyle name="Good 6" xfId="191" xr:uid="{00000000-0005-0000-0000-0000BE000000}"/>
    <cellStyle name="Good 6 2" xfId="192" xr:uid="{00000000-0005-0000-0000-0000BF000000}"/>
    <cellStyle name="Good 6 2 2" xfId="193" xr:uid="{00000000-0005-0000-0000-0000C0000000}"/>
    <cellStyle name="Good 6 3" xfId="194" xr:uid="{00000000-0005-0000-0000-0000C1000000}"/>
    <cellStyle name="Good 7" xfId="195" xr:uid="{00000000-0005-0000-0000-0000C2000000}"/>
    <cellStyle name="Good 7 2" xfId="196" xr:uid="{00000000-0005-0000-0000-0000C3000000}"/>
    <cellStyle name="Good 7 2 2" xfId="197" xr:uid="{00000000-0005-0000-0000-0000C4000000}"/>
    <cellStyle name="Good 7 3" xfId="198" xr:uid="{00000000-0005-0000-0000-0000C5000000}"/>
    <cellStyle name="Good 8" xfId="199" xr:uid="{00000000-0005-0000-0000-0000C6000000}"/>
    <cellStyle name="Good 8 2" xfId="200" xr:uid="{00000000-0005-0000-0000-0000C7000000}"/>
    <cellStyle name="Good 8 2 2" xfId="201" xr:uid="{00000000-0005-0000-0000-0000C8000000}"/>
    <cellStyle name="Good 8 3" xfId="202" xr:uid="{00000000-0005-0000-0000-0000C9000000}"/>
    <cellStyle name="Good 9" xfId="203" xr:uid="{00000000-0005-0000-0000-0000CA000000}"/>
    <cellStyle name="Good 9 2" xfId="204" xr:uid="{00000000-0005-0000-0000-0000CB000000}"/>
    <cellStyle name="Good 9 2 2" xfId="205" xr:uid="{00000000-0005-0000-0000-0000CC000000}"/>
    <cellStyle name="Good 9 3" xfId="206" xr:uid="{00000000-0005-0000-0000-0000CD000000}"/>
    <cellStyle name="Heading 1 2" xfId="207" xr:uid="{00000000-0005-0000-0000-0000CE000000}"/>
    <cellStyle name="Heading 1 3" xfId="208" xr:uid="{00000000-0005-0000-0000-0000CF000000}"/>
    <cellStyle name="Heading 1 4" xfId="209" xr:uid="{00000000-0005-0000-0000-0000D0000000}"/>
    <cellStyle name="Heading 1 5" xfId="210" xr:uid="{00000000-0005-0000-0000-0000D1000000}"/>
    <cellStyle name="Heading 1 6" xfId="211" xr:uid="{00000000-0005-0000-0000-0000D2000000}"/>
    <cellStyle name="Heading 1 7" xfId="212" xr:uid="{00000000-0005-0000-0000-0000D3000000}"/>
    <cellStyle name="Heading 1 8" xfId="213" xr:uid="{00000000-0005-0000-0000-0000D4000000}"/>
    <cellStyle name="Heading 1 9" xfId="214" xr:uid="{00000000-0005-0000-0000-0000D5000000}"/>
    <cellStyle name="Heading 2 2" xfId="215" xr:uid="{00000000-0005-0000-0000-0000D6000000}"/>
    <cellStyle name="Heading 2 3" xfId="216" xr:uid="{00000000-0005-0000-0000-0000D7000000}"/>
    <cellStyle name="Heading 2 4" xfId="217" xr:uid="{00000000-0005-0000-0000-0000D8000000}"/>
    <cellStyle name="Heading 2 5" xfId="218" xr:uid="{00000000-0005-0000-0000-0000D9000000}"/>
    <cellStyle name="Heading 2 6" xfId="219" xr:uid="{00000000-0005-0000-0000-0000DA000000}"/>
    <cellStyle name="Heading 2 7" xfId="220" xr:uid="{00000000-0005-0000-0000-0000DB000000}"/>
    <cellStyle name="Heading 2 8" xfId="221" xr:uid="{00000000-0005-0000-0000-0000DC000000}"/>
    <cellStyle name="Heading 2 9" xfId="222" xr:uid="{00000000-0005-0000-0000-0000DD000000}"/>
    <cellStyle name="Heading 3 2" xfId="223" xr:uid="{00000000-0005-0000-0000-0000DE000000}"/>
    <cellStyle name="Heading 3 3" xfId="224" xr:uid="{00000000-0005-0000-0000-0000DF000000}"/>
    <cellStyle name="Heading 3 4" xfId="225" xr:uid="{00000000-0005-0000-0000-0000E0000000}"/>
    <cellStyle name="Heading 3 5" xfId="226" xr:uid="{00000000-0005-0000-0000-0000E1000000}"/>
    <cellStyle name="Heading 3 6" xfId="227" xr:uid="{00000000-0005-0000-0000-0000E2000000}"/>
    <cellStyle name="Heading 3 7" xfId="228" xr:uid="{00000000-0005-0000-0000-0000E3000000}"/>
    <cellStyle name="Heading 3 8" xfId="229" xr:uid="{00000000-0005-0000-0000-0000E4000000}"/>
    <cellStyle name="Heading 3 9" xfId="230" xr:uid="{00000000-0005-0000-0000-0000E5000000}"/>
    <cellStyle name="Heading 4 2" xfId="231" xr:uid="{00000000-0005-0000-0000-0000E6000000}"/>
    <cellStyle name="Heading 4 3" xfId="232" xr:uid="{00000000-0005-0000-0000-0000E7000000}"/>
    <cellStyle name="Heading 4 4" xfId="233" xr:uid="{00000000-0005-0000-0000-0000E8000000}"/>
    <cellStyle name="Heading 4 5" xfId="234" xr:uid="{00000000-0005-0000-0000-0000E9000000}"/>
    <cellStyle name="Heading 4 6" xfId="235" xr:uid="{00000000-0005-0000-0000-0000EA000000}"/>
    <cellStyle name="Heading 4 7" xfId="236" xr:uid="{00000000-0005-0000-0000-0000EB000000}"/>
    <cellStyle name="Heading 4 8" xfId="237" xr:uid="{00000000-0005-0000-0000-0000EC000000}"/>
    <cellStyle name="Heading 4 9" xfId="238" xr:uid="{00000000-0005-0000-0000-0000ED000000}"/>
    <cellStyle name="Hyperlink 2" xfId="239" xr:uid="{00000000-0005-0000-0000-0000EE000000}"/>
    <cellStyle name="Hyperlink 2 10" xfId="240" xr:uid="{00000000-0005-0000-0000-0000EF000000}"/>
    <cellStyle name="Hyperlink 2 10 2" xfId="241" xr:uid="{00000000-0005-0000-0000-0000F0000000}"/>
    <cellStyle name="Hyperlink 2 11" xfId="242" xr:uid="{00000000-0005-0000-0000-0000F1000000}"/>
    <cellStyle name="Hyperlink 2 11 2" xfId="243" xr:uid="{00000000-0005-0000-0000-0000F2000000}"/>
    <cellStyle name="Hyperlink 2 12" xfId="244" xr:uid="{00000000-0005-0000-0000-0000F3000000}"/>
    <cellStyle name="Hyperlink 2 13" xfId="245" xr:uid="{00000000-0005-0000-0000-0000F4000000}"/>
    <cellStyle name="Hyperlink 2 14" xfId="246" xr:uid="{00000000-0005-0000-0000-0000F5000000}"/>
    <cellStyle name="Hyperlink 2 2" xfId="247" xr:uid="{00000000-0005-0000-0000-0000F6000000}"/>
    <cellStyle name="Hyperlink 2 2 2" xfId="248" xr:uid="{00000000-0005-0000-0000-0000F7000000}"/>
    <cellStyle name="Hyperlink 2 2 3" xfId="249" xr:uid="{00000000-0005-0000-0000-0000F8000000}"/>
    <cellStyle name="Hyperlink 2 3" xfId="250" xr:uid="{00000000-0005-0000-0000-0000F9000000}"/>
    <cellStyle name="Hyperlink 2 3 2" xfId="251" xr:uid="{00000000-0005-0000-0000-0000FA000000}"/>
    <cellStyle name="Hyperlink 2 4" xfId="252" xr:uid="{00000000-0005-0000-0000-0000FB000000}"/>
    <cellStyle name="Hyperlink 2 4 2" xfId="253" xr:uid="{00000000-0005-0000-0000-0000FC000000}"/>
    <cellStyle name="Hyperlink 2 5" xfId="254" xr:uid="{00000000-0005-0000-0000-0000FD000000}"/>
    <cellStyle name="Hyperlink 2 5 2" xfId="255" xr:uid="{00000000-0005-0000-0000-0000FE000000}"/>
    <cellStyle name="Hyperlink 2 6" xfId="256" xr:uid="{00000000-0005-0000-0000-0000FF000000}"/>
    <cellStyle name="Hyperlink 2 6 2" xfId="257" xr:uid="{00000000-0005-0000-0000-000000010000}"/>
    <cellStyle name="Hyperlink 2 7" xfId="258" xr:uid="{00000000-0005-0000-0000-000001010000}"/>
    <cellStyle name="Hyperlink 2 7 2" xfId="259" xr:uid="{00000000-0005-0000-0000-000002010000}"/>
    <cellStyle name="Hyperlink 2 8" xfId="260" xr:uid="{00000000-0005-0000-0000-000003010000}"/>
    <cellStyle name="Hyperlink 2 8 2" xfId="261" xr:uid="{00000000-0005-0000-0000-000004010000}"/>
    <cellStyle name="Hyperlink 2 9" xfId="262" xr:uid="{00000000-0005-0000-0000-000005010000}"/>
    <cellStyle name="Hyperlink 2 9 2" xfId="263" xr:uid="{00000000-0005-0000-0000-000006010000}"/>
    <cellStyle name="Hyperlink 3" xfId="264" xr:uid="{00000000-0005-0000-0000-000007010000}"/>
    <cellStyle name="Hyperlink 4" xfId="265" xr:uid="{00000000-0005-0000-0000-000008010000}"/>
    <cellStyle name="Hyperlink 5" xfId="266" xr:uid="{00000000-0005-0000-0000-000009010000}"/>
    <cellStyle name="Hyperlink 5 2" xfId="267" xr:uid="{00000000-0005-0000-0000-00000A010000}"/>
    <cellStyle name="Hyperlink 5 3" xfId="268" xr:uid="{00000000-0005-0000-0000-00000B010000}"/>
    <cellStyle name="Hyperlink 5 6" xfId="269" xr:uid="{00000000-0005-0000-0000-00000C010000}"/>
    <cellStyle name="Hyperlink 5 6 2" xfId="270" xr:uid="{00000000-0005-0000-0000-00000D010000}"/>
    <cellStyle name="Hyperlink 6" xfId="271" xr:uid="{00000000-0005-0000-0000-00000E010000}"/>
    <cellStyle name="Hyperlink 7" xfId="272" xr:uid="{00000000-0005-0000-0000-00000F010000}"/>
    <cellStyle name="Hipersaitas 2" xfId="1087" xr:uid="{00000000-0005-0000-0000-000011010000}"/>
    <cellStyle name="Hipersaitas 3" xfId="1084" xr:uid="{00000000-0005-0000-0000-000012010000}"/>
    <cellStyle name="Input" xfId="273" xr:uid="{00000000-0005-0000-0000-000013010000}"/>
    <cellStyle name="Input 2" xfId="274" xr:uid="{00000000-0005-0000-0000-000014010000}"/>
    <cellStyle name="Input 3" xfId="275" xr:uid="{00000000-0005-0000-0000-000015010000}"/>
    <cellStyle name="Input 4" xfId="276" xr:uid="{00000000-0005-0000-0000-000016010000}"/>
    <cellStyle name="Input 5" xfId="277" xr:uid="{00000000-0005-0000-0000-000017010000}"/>
    <cellStyle name="Input 6" xfId="278" xr:uid="{00000000-0005-0000-0000-000018010000}"/>
    <cellStyle name="Input 7" xfId="279" xr:uid="{00000000-0005-0000-0000-000019010000}"/>
    <cellStyle name="Input 8" xfId="280" xr:uid="{00000000-0005-0000-0000-00001A010000}"/>
    <cellStyle name="Input 9" xfId="281" xr:uid="{00000000-0005-0000-0000-00001B010000}"/>
    <cellStyle name="Input_10VSAFAS2,3p" xfId="282" xr:uid="{00000000-0005-0000-0000-00001C010000}"/>
    <cellStyle name="Įprastas" xfId="0" builtinId="0"/>
    <cellStyle name="Įprastas 2" xfId="283" xr:uid="{00000000-0005-0000-0000-00001E010000}"/>
    <cellStyle name="Įprastas 3" xfId="284" xr:uid="{00000000-0005-0000-0000-00001F010000}"/>
    <cellStyle name="Linked Cell" xfId="285" xr:uid="{00000000-0005-0000-0000-000020010000}"/>
    <cellStyle name="Linked Cell 2" xfId="286" xr:uid="{00000000-0005-0000-0000-000021010000}"/>
    <cellStyle name="Linked Cell 3" xfId="287" xr:uid="{00000000-0005-0000-0000-000022010000}"/>
    <cellStyle name="Linked Cell 4" xfId="288" xr:uid="{00000000-0005-0000-0000-000023010000}"/>
    <cellStyle name="Linked Cell 5" xfId="289" xr:uid="{00000000-0005-0000-0000-000024010000}"/>
    <cellStyle name="Linked Cell 6" xfId="290" xr:uid="{00000000-0005-0000-0000-000025010000}"/>
    <cellStyle name="Linked Cell 7" xfId="291" xr:uid="{00000000-0005-0000-0000-000026010000}"/>
    <cellStyle name="Linked Cell 8" xfId="292" xr:uid="{00000000-0005-0000-0000-000027010000}"/>
    <cellStyle name="Linked Cell 9" xfId="293" xr:uid="{00000000-0005-0000-0000-000028010000}"/>
    <cellStyle name="Linked Cell_10VSAFAS2,3p" xfId="294" xr:uid="{00000000-0005-0000-0000-000029010000}"/>
    <cellStyle name="Neutral" xfId="295" xr:uid="{00000000-0005-0000-0000-00002A010000}"/>
    <cellStyle name="Neutral 2" xfId="296" xr:uid="{00000000-0005-0000-0000-00002B010000}"/>
    <cellStyle name="Neutral 3" xfId="297" xr:uid="{00000000-0005-0000-0000-00002C010000}"/>
    <cellStyle name="Neutral 4" xfId="298" xr:uid="{00000000-0005-0000-0000-00002D010000}"/>
    <cellStyle name="Neutral 5" xfId="299" xr:uid="{00000000-0005-0000-0000-00002E010000}"/>
    <cellStyle name="Neutral 6" xfId="300" xr:uid="{00000000-0005-0000-0000-00002F010000}"/>
    <cellStyle name="Neutral 7" xfId="301" xr:uid="{00000000-0005-0000-0000-000030010000}"/>
    <cellStyle name="Neutral 8" xfId="302" xr:uid="{00000000-0005-0000-0000-000031010000}"/>
    <cellStyle name="Neutral 9" xfId="303" xr:uid="{00000000-0005-0000-0000-000032010000}"/>
    <cellStyle name="Neutral_10VSAFAS2,3p" xfId="304" xr:uid="{00000000-0005-0000-0000-000033010000}"/>
    <cellStyle name="Normal 10" xfId="305" xr:uid="{00000000-0005-0000-0000-000034010000}"/>
    <cellStyle name="Normal 10 10" xfId="306" xr:uid="{00000000-0005-0000-0000-000035010000}"/>
    <cellStyle name="Normal 10 10 2" xfId="307" xr:uid="{00000000-0005-0000-0000-000036010000}"/>
    <cellStyle name="Normal 10 10 2 2" xfId="308" xr:uid="{00000000-0005-0000-0000-000037010000}"/>
    <cellStyle name="Normal 10 10 2 3" xfId="309" xr:uid="{00000000-0005-0000-0000-000038010000}"/>
    <cellStyle name="Normal 10 10 3" xfId="310" xr:uid="{00000000-0005-0000-0000-000039010000}"/>
    <cellStyle name="Normal 10 10 4" xfId="311" xr:uid="{00000000-0005-0000-0000-00003A010000}"/>
    <cellStyle name="Normal 10 11" xfId="312" xr:uid="{00000000-0005-0000-0000-00003B010000}"/>
    <cellStyle name="Normal 10 11 2" xfId="313" xr:uid="{00000000-0005-0000-0000-00003C010000}"/>
    <cellStyle name="Normal 10 11 3" xfId="314" xr:uid="{00000000-0005-0000-0000-00003D010000}"/>
    <cellStyle name="Normal 10 12" xfId="315" xr:uid="{00000000-0005-0000-0000-00003E010000}"/>
    <cellStyle name="Normal 10 12 2" xfId="316" xr:uid="{00000000-0005-0000-0000-00003F010000}"/>
    <cellStyle name="Normal 10 12 3" xfId="317" xr:uid="{00000000-0005-0000-0000-000040010000}"/>
    <cellStyle name="Normal 10 13" xfId="318" xr:uid="{00000000-0005-0000-0000-000041010000}"/>
    <cellStyle name="Normal 10 14" xfId="319" xr:uid="{00000000-0005-0000-0000-000042010000}"/>
    <cellStyle name="Normal 10 15" xfId="320" xr:uid="{00000000-0005-0000-0000-000043010000}"/>
    <cellStyle name="Normal 10 2" xfId="321" xr:uid="{00000000-0005-0000-0000-000044010000}"/>
    <cellStyle name="Normal 10 2 2" xfId="322" xr:uid="{00000000-0005-0000-0000-000045010000}"/>
    <cellStyle name="Normal 10 2 2 2" xfId="323" xr:uid="{00000000-0005-0000-0000-000046010000}"/>
    <cellStyle name="Normal 10 2 2 3" xfId="324" xr:uid="{00000000-0005-0000-0000-000047010000}"/>
    <cellStyle name="Normal 10 2 3" xfId="325" xr:uid="{00000000-0005-0000-0000-000048010000}"/>
    <cellStyle name="Normal 10 2 4" xfId="326" xr:uid="{00000000-0005-0000-0000-000049010000}"/>
    <cellStyle name="Normal 10 3" xfId="327" xr:uid="{00000000-0005-0000-0000-00004A010000}"/>
    <cellStyle name="Normal 10 3 2" xfId="328" xr:uid="{00000000-0005-0000-0000-00004B010000}"/>
    <cellStyle name="Normal 10 3 2 2" xfId="329" xr:uid="{00000000-0005-0000-0000-00004C010000}"/>
    <cellStyle name="Normal 10 3 2 3" xfId="330" xr:uid="{00000000-0005-0000-0000-00004D010000}"/>
    <cellStyle name="Normal 10 3 3" xfId="331" xr:uid="{00000000-0005-0000-0000-00004E010000}"/>
    <cellStyle name="Normal 10 3 4" xfId="332" xr:uid="{00000000-0005-0000-0000-00004F010000}"/>
    <cellStyle name="Normal 10 4" xfId="333" xr:uid="{00000000-0005-0000-0000-000050010000}"/>
    <cellStyle name="Normal 10 4 2" xfId="334" xr:uid="{00000000-0005-0000-0000-000051010000}"/>
    <cellStyle name="Normal 10 4 2 2" xfId="335" xr:uid="{00000000-0005-0000-0000-000052010000}"/>
    <cellStyle name="Normal 10 4 2 3" xfId="336" xr:uid="{00000000-0005-0000-0000-000053010000}"/>
    <cellStyle name="Normal 10 4 3" xfId="337" xr:uid="{00000000-0005-0000-0000-000054010000}"/>
    <cellStyle name="Normal 10 4 4" xfId="338" xr:uid="{00000000-0005-0000-0000-000055010000}"/>
    <cellStyle name="Normal 10 5" xfId="339" xr:uid="{00000000-0005-0000-0000-000056010000}"/>
    <cellStyle name="Normal 10 5 2" xfId="340" xr:uid="{00000000-0005-0000-0000-000057010000}"/>
    <cellStyle name="Normal 10 5 2 2" xfId="341" xr:uid="{00000000-0005-0000-0000-000058010000}"/>
    <cellStyle name="Normal 10 5 2 3" xfId="342" xr:uid="{00000000-0005-0000-0000-000059010000}"/>
    <cellStyle name="Normal 10 5 3" xfId="343" xr:uid="{00000000-0005-0000-0000-00005A010000}"/>
    <cellStyle name="Normal 10 5 4" xfId="344" xr:uid="{00000000-0005-0000-0000-00005B010000}"/>
    <cellStyle name="Normal 10 6" xfId="345" xr:uid="{00000000-0005-0000-0000-00005C010000}"/>
    <cellStyle name="Normal 10 6 2" xfId="346" xr:uid="{00000000-0005-0000-0000-00005D010000}"/>
    <cellStyle name="Normal 10 6 2 2" xfId="347" xr:uid="{00000000-0005-0000-0000-00005E010000}"/>
    <cellStyle name="Normal 10 6 2 3" xfId="348" xr:uid="{00000000-0005-0000-0000-00005F010000}"/>
    <cellStyle name="Normal 10 6 3" xfId="349" xr:uid="{00000000-0005-0000-0000-000060010000}"/>
    <cellStyle name="Normal 10 6 4" xfId="350" xr:uid="{00000000-0005-0000-0000-000061010000}"/>
    <cellStyle name="Normal 10 7" xfId="351" xr:uid="{00000000-0005-0000-0000-000062010000}"/>
    <cellStyle name="Normal 10 7 2" xfId="352" xr:uid="{00000000-0005-0000-0000-000063010000}"/>
    <cellStyle name="Normal 10 7 2 2" xfId="353" xr:uid="{00000000-0005-0000-0000-000064010000}"/>
    <cellStyle name="Normal 10 7 2 3" xfId="354" xr:uid="{00000000-0005-0000-0000-000065010000}"/>
    <cellStyle name="Normal 10 7 3" xfId="355" xr:uid="{00000000-0005-0000-0000-000066010000}"/>
    <cellStyle name="Normal 10 7 4" xfId="356" xr:uid="{00000000-0005-0000-0000-000067010000}"/>
    <cellStyle name="Normal 10 8" xfId="357" xr:uid="{00000000-0005-0000-0000-000068010000}"/>
    <cellStyle name="Normal 10 8 2" xfId="358" xr:uid="{00000000-0005-0000-0000-000069010000}"/>
    <cellStyle name="Normal 10 8 2 2" xfId="359" xr:uid="{00000000-0005-0000-0000-00006A010000}"/>
    <cellStyle name="Normal 10 8 2 3" xfId="360" xr:uid="{00000000-0005-0000-0000-00006B010000}"/>
    <cellStyle name="Normal 10 8 3" xfId="361" xr:uid="{00000000-0005-0000-0000-00006C010000}"/>
    <cellStyle name="Normal 10 8 4" xfId="362" xr:uid="{00000000-0005-0000-0000-00006D010000}"/>
    <cellStyle name="Normal 10 9" xfId="363" xr:uid="{00000000-0005-0000-0000-00006E010000}"/>
    <cellStyle name="Normal 10 9 2" xfId="364" xr:uid="{00000000-0005-0000-0000-00006F010000}"/>
    <cellStyle name="Normal 10 9 2 2" xfId="365" xr:uid="{00000000-0005-0000-0000-000070010000}"/>
    <cellStyle name="Normal 10 9 2 3" xfId="366" xr:uid="{00000000-0005-0000-0000-000071010000}"/>
    <cellStyle name="Normal 10 9 3" xfId="367" xr:uid="{00000000-0005-0000-0000-000072010000}"/>
    <cellStyle name="Normal 10 9 4" xfId="368" xr:uid="{00000000-0005-0000-0000-000073010000}"/>
    <cellStyle name="Normal 11" xfId="369" xr:uid="{00000000-0005-0000-0000-000074010000}"/>
    <cellStyle name="Normal 11 10" xfId="370" xr:uid="{00000000-0005-0000-0000-000075010000}"/>
    <cellStyle name="Normal 11 10 2" xfId="371" xr:uid="{00000000-0005-0000-0000-000076010000}"/>
    <cellStyle name="Normal 11 11" xfId="372" xr:uid="{00000000-0005-0000-0000-000077010000}"/>
    <cellStyle name="Normal 11 12" xfId="373" xr:uid="{00000000-0005-0000-0000-000078010000}"/>
    <cellStyle name="Normal 11 2" xfId="374" xr:uid="{00000000-0005-0000-0000-000079010000}"/>
    <cellStyle name="Normal 11 2 2" xfId="375" xr:uid="{00000000-0005-0000-0000-00007A010000}"/>
    <cellStyle name="Normal 11 3" xfId="376" xr:uid="{00000000-0005-0000-0000-00007B010000}"/>
    <cellStyle name="Normal 11 3 2" xfId="377" xr:uid="{00000000-0005-0000-0000-00007C010000}"/>
    <cellStyle name="Normal 11 4" xfId="378" xr:uid="{00000000-0005-0000-0000-00007D010000}"/>
    <cellStyle name="Normal 11 4 2" xfId="379" xr:uid="{00000000-0005-0000-0000-00007E010000}"/>
    <cellStyle name="Normal 11 5" xfId="380" xr:uid="{00000000-0005-0000-0000-00007F010000}"/>
    <cellStyle name="Normal 11 5 2" xfId="381" xr:uid="{00000000-0005-0000-0000-000080010000}"/>
    <cellStyle name="Normal 11 6" xfId="382" xr:uid="{00000000-0005-0000-0000-000081010000}"/>
    <cellStyle name="Normal 11 6 2" xfId="383" xr:uid="{00000000-0005-0000-0000-000082010000}"/>
    <cellStyle name="Normal 11 7" xfId="384" xr:uid="{00000000-0005-0000-0000-000083010000}"/>
    <cellStyle name="Normal 11 7 2" xfId="385" xr:uid="{00000000-0005-0000-0000-000084010000}"/>
    <cellStyle name="Normal 11 8" xfId="386" xr:uid="{00000000-0005-0000-0000-000085010000}"/>
    <cellStyle name="Normal 11 8 2" xfId="387" xr:uid="{00000000-0005-0000-0000-000086010000}"/>
    <cellStyle name="Normal 11 9" xfId="388" xr:uid="{00000000-0005-0000-0000-000087010000}"/>
    <cellStyle name="Normal 11 9 2" xfId="389" xr:uid="{00000000-0005-0000-0000-000088010000}"/>
    <cellStyle name="Normal 12" xfId="390" xr:uid="{00000000-0005-0000-0000-000089010000}"/>
    <cellStyle name="Normal 12 2" xfId="391" xr:uid="{00000000-0005-0000-0000-00008A010000}"/>
    <cellStyle name="Normal 12 3" xfId="392" xr:uid="{00000000-0005-0000-0000-00008B010000}"/>
    <cellStyle name="Normal 12_Nepakeistos VSAFAS formos 2012 metams" xfId="393" xr:uid="{00000000-0005-0000-0000-00008C010000}"/>
    <cellStyle name="Normal 13" xfId="394" xr:uid="{00000000-0005-0000-0000-00008D010000}"/>
    <cellStyle name="Normal 13 2" xfId="395" xr:uid="{00000000-0005-0000-0000-00008E010000}"/>
    <cellStyle name="Normal 13 2 2" xfId="396" xr:uid="{00000000-0005-0000-0000-00008F010000}"/>
    <cellStyle name="Normal 13 2 3" xfId="397" xr:uid="{00000000-0005-0000-0000-000090010000}"/>
    <cellStyle name="Normal 13 3" xfId="398" xr:uid="{00000000-0005-0000-0000-000091010000}"/>
    <cellStyle name="Normal 13 3 2" xfId="399" xr:uid="{00000000-0005-0000-0000-000092010000}"/>
    <cellStyle name="Normal 13 3 3" xfId="400" xr:uid="{00000000-0005-0000-0000-000093010000}"/>
    <cellStyle name="Normal 13 4" xfId="401" xr:uid="{00000000-0005-0000-0000-000094010000}"/>
    <cellStyle name="Normal 13 5" xfId="402" xr:uid="{00000000-0005-0000-0000-000095010000}"/>
    <cellStyle name="Normal 14" xfId="403" xr:uid="{00000000-0005-0000-0000-000096010000}"/>
    <cellStyle name="Normal 14 2" xfId="404" xr:uid="{00000000-0005-0000-0000-000097010000}"/>
    <cellStyle name="Normal 14 2 2" xfId="405" xr:uid="{00000000-0005-0000-0000-000098010000}"/>
    <cellStyle name="Normal 14 2 3" xfId="406" xr:uid="{00000000-0005-0000-0000-000099010000}"/>
    <cellStyle name="Normal 14 3" xfId="407" xr:uid="{00000000-0005-0000-0000-00009A010000}"/>
    <cellStyle name="Normal 14 3 2" xfId="408" xr:uid="{00000000-0005-0000-0000-00009B010000}"/>
    <cellStyle name="Normal 14 3 3" xfId="409" xr:uid="{00000000-0005-0000-0000-00009C010000}"/>
    <cellStyle name="Normal 14 4" xfId="410" xr:uid="{00000000-0005-0000-0000-00009D010000}"/>
    <cellStyle name="Normal 14 5" xfId="411" xr:uid="{00000000-0005-0000-0000-00009E010000}"/>
    <cellStyle name="Normal 15" xfId="412" xr:uid="{00000000-0005-0000-0000-00009F010000}"/>
    <cellStyle name="Normal 15 2" xfId="413" xr:uid="{00000000-0005-0000-0000-0000A0010000}"/>
    <cellStyle name="Normal 15 2 2" xfId="414" xr:uid="{00000000-0005-0000-0000-0000A1010000}"/>
    <cellStyle name="Normal 15 2 3" xfId="415" xr:uid="{00000000-0005-0000-0000-0000A2010000}"/>
    <cellStyle name="Normal 15 3" xfId="416" xr:uid="{00000000-0005-0000-0000-0000A3010000}"/>
    <cellStyle name="Normal 15 3 2" xfId="417" xr:uid="{00000000-0005-0000-0000-0000A4010000}"/>
    <cellStyle name="Normal 15 3 3" xfId="418" xr:uid="{00000000-0005-0000-0000-0000A5010000}"/>
    <cellStyle name="Normal 15 4" xfId="419" xr:uid="{00000000-0005-0000-0000-0000A6010000}"/>
    <cellStyle name="Normal 15 5" xfId="420" xr:uid="{00000000-0005-0000-0000-0000A7010000}"/>
    <cellStyle name="Normal 16" xfId="421" xr:uid="{00000000-0005-0000-0000-0000A8010000}"/>
    <cellStyle name="Normal 16 10" xfId="422" xr:uid="{00000000-0005-0000-0000-0000A9010000}"/>
    <cellStyle name="Normal 16 10 2" xfId="423" xr:uid="{00000000-0005-0000-0000-0000AA010000}"/>
    <cellStyle name="Normal 16 10 2 2" xfId="424" xr:uid="{00000000-0005-0000-0000-0000AB010000}"/>
    <cellStyle name="Normal 16 10 2 3" xfId="425" xr:uid="{00000000-0005-0000-0000-0000AC010000}"/>
    <cellStyle name="Normal 16 10 3" xfId="426" xr:uid="{00000000-0005-0000-0000-0000AD010000}"/>
    <cellStyle name="Normal 16 10 4" xfId="427" xr:uid="{00000000-0005-0000-0000-0000AE010000}"/>
    <cellStyle name="Normal 16 11" xfId="428" xr:uid="{00000000-0005-0000-0000-0000AF010000}"/>
    <cellStyle name="Normal 16 11 2" xfId="429" xr:uid="{00000000-0005-0000-0000-0000B0010000}"/>
    <cellStyle name="Normal 16 11 3" xfId="430" xr:uid="{00000000-0005-0000-0000-0000B1010000}"/>
    <cellStyle name="Normal 16 11 4" xfId="431" xr:uid="{00000000-0005-0000-0000-0000B2010000}"/>
    <cellStyle name="Normal 16 12" xfId="432" xr:uid="{00000000-0005-0000-0000-0000B3010000}"/>
    <cellStyle name="Normal 16 12 2" xfId="433" xr:uid="{00000000-0005-0000-0000-0000B4010000}"/>
    <cellStyle name="Normal 16 12 3" xfId="434" xr:uid="{00000000-0005-0000-0000-0000B5010000}"/>
    <cellStyle name="Normal 16 13" xfId="435" xr:uid="{00000000-0005-0000-0000-0000B6010000}"/>
    <cellStyle name="Normal 16 13 10" xfId="436" xr:uid="{00000000-0005-0000-0000-0000B7010000}"/>
    <cellStyle name="Normal 16 13 11" xfId="437" xr:uid="{00000000-0005-0000-0000-0000B8010000}"/>
    <cellStyle name="Normal 16 13 12" xfId="438" xr:uid="{00000000-0005-0000-0000-0000B9010000}"/>
    <cellStyle name="Normal 16 13 2" xfId="439" xr:uid="{00000000-0005-0000-0000-0000BA010000}"/>
    <cellStyle name="Normal 16 13 2 2" xfId="440" xr:uid="{00000000-0005-0000-0000-0000BB010000}"/>
    <cellStyle name="Normal 16 13 2 2 2" xfId="441" xr:uid="{00000000-0005-0000-0000-0000BC010000}"/>
    <cellStyle name="Normal 16 13 2 2 3" xfId="442" xr:uid="{00000000-0005-0000-0000-0000BD010000}"/>
    <cellStyle name="Normal 16 13 2 2_VSAKIS-Tarpusavio operacijos-vidines operacijos-ketv-2010 11 15" xfId="443" xr:uid="{00000000-0005-0000-0000-0000BE010000}"/>
    <cellStyle name="Normal 16 13 2 3" xfId="444" xr:uid="{00000000-0005-0000-0000-0000BF010000}"/>
    <cellStyle name="Normal 16 13 2 4" xfId="445" xr:uid="{00000000-0005-0000-0000-0000C0010000}"/>
    <cellStyle name="Normal 16 13 2_VSAKIS-Tarpusavio operacijos-vidines operacijos-ketv-2010 11 15" xfId="446" xr:uid="{00000000-0005-0000-0000-0000C1010000}"/>
    <cellStyle name="Normal 16 13 3" xfId="447" xr:uid="{00000000-0005-0000-0000-0000C2010000}"/>
    <cellStyle name="Normal 16 13 3 2" xfId="448" xr:uid="{00000000-0005-0000-0000-0000C3010000}"/>
    <cellStyle name="Normal 16 13 3 2 2" xfId="449" xr:uid="{00000000-0005-0000-0000-0000C4010000}"/>
    <cellStyle name="Normal 16 13 3 2 3" xfId="450" xr:uid="{00000000-0005-0000-0000-0000C5010000}"/>
    <cellStyle name="Normal 16 13 3 2_VSAKIS-Tarpusavio operacijos-vidines operacijos-ketv-2010 11 15" xfId="451" xr:uid="{00000000-0005-0000-0000-0000C6010000}"/>
    <cellStyle name="Normal 16 13 3 3" xfId="452" xr:uid="{00000000-0005-0000-0000-0000C7010000}"/>
    <cellStyle name="Normal 16 13 3 4" xfId="453" xr:uid="{00000000-0005-0000-0000-0000C8010000}"/>
    <cellStyle name="Normal 16 13 3_VSAKIS-Tarpusavio operacijos-vidines operacijos-ketv-2010 11 15" xfId="454" xr:uid="{00000000-0005-0000-0000-0000C9010000}"/>
    <cellStyle name="Normal 16 13 4" xfId="455" xr:uid="{00000000-0005-0000-0000-0000CA010000}"/>
    <cellStyle name="Normal 16 13 4 2" xfId="456" xr:uid="{00000000-0005-0000-0000-0000CB010000}"/>
    <cellStyle name="Normal 16 13 4 3" xfId="457" xr:uid="{00000000-0005-0000-0000-0000CC010000}"/>
    <cellStyle name="Normal 16 13 4_VSAKIS-Tarpusavio operacijos-vidines operacijos-ketv-2010 11 15" xfId="458" xr:uid="{00000000-0005-0000-0000-0000CD010000}"/>
    <cellStyle name="Normal 16 13 5" xfId="459" xr:uid="{00000000-0005-0000-0000-0000CE010000}"/>
    <cellStyle name="Normal 16 13 6" xfId="460" xr:uid="{00000000-0005-0000-0000-0000CF010000}"/>
    <cellStyle name="Normal 16 13 7" xfId="461" xr:uid="{00000000-0005-0000-0000-0000D0010000}"/>
    <cellStyle name="Normal 16 13 9" xfId="462" xr:uid="{00000000-0005-0000-0000-0000D1010000}"/>
    <cellStyle name="Normal 16 13_VSAKIS-Tarpusavio operacijos-vidines operacijos-ketv-2010 11 15" xfId="463" xr:uid="{00000000-0005-0000-0000-0000D2010000}"/>
    <cellStyle name="Normal 16 14" xfId="464" xr:uid="{00000000-0005-0000-0000-0000D3010000}"/>
    <cellStyle name="Normal 16 14 2" xfId="465" xr:uid="{00000000-0005-0000-0000-0000D4010000}"/>
    <cellStyle name="Normal 16 14 2 2" xfId="466" xr:uid="{00000000-0005-0000-0000-0000D5010000}"/>
    <cellStyle name="Normal 16 14 2 3" xfId="467" xr:uid="{00000000-0005-0000-0000-0000D6010000}"/>
    <cellStyle name="Normal 16 14 2_VSAKIS-Tarpusavio operacijos-vidines operacijos-ketv-2010 11 15" xfId="468" xr:uid="{00000000-0005-0000-0000-0000D7010000}"/>
    <cellStyle name="Normal 16 14 3" xfId="469" xr:uid="{00000000-0005-0000-0000-0000D8010000}"/>
    <cellStyle name="Normal 16 14 4" xfId="470" xr:uid="{00000000-0005-0000-0000-0000D9010000}"/>
    <cellStyle name="Normal 16 14_VSAKIS-Tarpusavio operacijos-vidines operacijos-ketv-2010 11 15" xfId="471" xr:uid="{00000000-0005-0000-0000-0000DA010000}"/>
    <cellStyle name="Normal 16 15" xfId="472" xr:uid="{00000000-0005-0000-0000-0000DB010000}"/>
    <cellStyle name="Normal 16 15 2" xfId="473" xr:uid="{00000000-0005-0000-0000-0000DC010000}"/>
    <cellStyle name="Normal 16 15 3" xfId="474" xr:uid="{00000000-0005-0000-0000-0000DD010000}"/>
    <cellStyle name="Normal 16 15_VSAKIS-Tarpusavio operacijos-vidines operacijos-ketv-2010 11 15" xfId="475" xr:uid="{00000000-0005-0000-0000-0000DE010000}"/>
    <cellStyle name="Normal 16 16" xfId="476" xr:uid="{00000000-0005-0000-0000-0000DF010000}"/>
    <cellStyle name="Normal 16 17" xfId="477" xr:uid="{00000000-0005-0000-0000-0000E0010000}"/>
    <cellStyle name="Normal 16 18" xfId="478" xr:uid="{00000000-0005-0000-0000-0000E1010000}"/>
    <cellStyle name="Normal 16 2" xfId="479" xr:uid="{00000000-0005-0000-0000-0000E2010000}"/>
    <cellStyle name="Normal 16 2 2" xfId="480" xr:uid="{00000000-0005-0000-0000-0000E3010000}"/>
    <cellStyle name="Normal 16 2 2 2" xfId="481" xr:uid="{00000000-0005-0000-0000-0000E4010000}"/>
    <cellStyle name="Normal 16 2 2 3" xfId="482" xr:uid="{00000000-0005-0000-0000-0000E5010000}"/>
    <cellStyle name="Normal 16 2 3" xfId="483" xr:uid="{00000000-0005-0000-0000-0000E6010000}"/>
    <cellStyle name="Normal 16 2 3 2" xfId="484" xr:uid="{00000000-0005-0000-0000-0000E7010000}"/>
    <cellStyle name="Normal 16 2 3 3" xfId="485" xr:uid="{00000000-0005-0000-0000-0000E8010000}"/>
    <cellStyle name="Normal 16 2 4" xfId="486" xr:uid="{00000000-0005-0000-0000-0000E9010000}"/>
    <cellStyle name="Normal 16 2 5" xfId="487" xr:uid="{00000000-0005-0000-0000-0000EA010000}"/>
    <cellStyle name="Normal 16 3" xfId="488" xr:uid="{00000000-0005-0000-0000-0000EB010000}"/>
    <cellStyle name="Normal 16 3 2" xfId="489" xr:uid="{00000000-0005-0000-0000-0000EC010000}"/>
    <cellStyle name="Normal 16 3 2 2" xfId="490" xr:uid="{00000000-0005-0000-0000-0000ED010000}"/>
    <cellStyle name="Normal 16 3 2 3" xfId="491" xr:uid="{00000000-0005-0000-0000-0000EE010000}"/>
    <cellStyle name="Normal 16 3 3" xfId="492" xr:uid="{00000000-0005-0000-0000-0000EF010000}"/>
    <cellStyle name="Normal 16 3 4" xfId="493" xr:uid="{00000000-0005-0000-0000-0000F0010000}"/>
    <cellStyle name="Normal 16 4" xfId="494" xr:uid="{00000000-0005-0000-0000-0000F1010000}"/>
    <cellStyle name="Normal 16 4 2" xfId="495" xr:uid="{00000000-0005-0000-0000-0000F2010000}"/>
    <cellStyle name="Normal 16 4 2 2" xfId="496" xr:uid="{00000000-0005-0000-0000-0000F3010000}"/>
    <cellStyle name="Normal 16 4 2 3" xfId="497" xr:uid="{00000000-0005-0000-0000-0000F4010000}"/>
    <cellStyle name="Normal 16 4 3" xfId="498" xr:uid="{00000000-0005-0000-0000-0000F5010000}"/>
    <cellStyle name="Normal 16 4 4" xfId="499" xr:uid="{00000000-0005-0000-0000-0000F6010000}"/>
    <cellStyle name="Normal 16 5" xfId="500" xr:uid="{00000000-0005-0000-0000-0000F7010000}"/>
    <cellStyle name="Normal 16 5 2" xfId="501" xr:uid="{00000000-0005-0000-0000-0000F8010000}"/>
    <cellStyle name="Normal 16 5 2 2" xfId="502" xr:uid="{00000000-0005-0000-0000-0000F9010000}"/>
    <cellStyle name="Normal 16 5 2 3" xfId="503" xr:uid="{00000000-0005-0000-0000-0000FA010000}"/>
    <cellStyle name="Normal 16 5 3" xfId="504" xr:uid="{00000000-0005-0000-0000-0000FB010000}"/>
    <cellStyle name="Normal 16 5 4" xfId="505" xr:uid="{00000000-0005-0000-0000-0000FC010000}"/>
    <cellStyle name="Normal 16 6" xfId="506" xr:uid="{00000000-0005-0000-0000-0000FD010000}"/>
    <cellStyle name="Normal 16 6 2" xfId="507" xr:uid="{00000000-0005-0000-0000-0000FE010000}"/>
    <cellStyle name="Normal 16 6 2 2" xfId="508" xr:uid="{00000000-0005-0000-0000-0000FF010000}"/>
    <cellStyle name="Normal 16 6 2 3" xfId="509" xr:uid="{00000000-0005-0000-0000-000000020000}"/>
    <cellStyle name="Normal 16 6 3" xfId="510" xr:uid="{00000000-0005-0000-0000-000001020000}"/>
    <cellStyle name="Normal 16 6 4" xfId="511" xr:uid="{00000000-0005-0000-0000-000002020000}"/>
    <cellStyle name="Normal 16 7" xfId="512" xr:uid="{00000000-0005-0000-0000-000003020000}"/>
    <cellStyle name="Normal 16 7 2" xfId="513" xr:uid="{00000000-0005-0000-0000-000004020000}"/>
    <cellStyle name="Normal 16 7 2 2" xfId="514" xr:uid="{00000000-0005-0000-0000-000005020000}"/>
    <cellStyle name="Normal 16 7 2 3" xfId="515" xr:uid="{00000000-0005-0000-0000-000006020000}"/>
    <cellStyle name="Normal 16 7 3" xfId="516" xr:uid="{00000000-0005-0000-0000-000007020000}"/>
    <cellStyle name="Normal 16 7 4" xfId="517" xr:uid="{00000000-0005-0000-0000-000008020000}"/>
    <cellStyle name="Normal 16 7 5" xfId="518" xr:uid="{00000000-0005-0000-0000-000009020000}"/>
    <cellStyle name="Normal 16 7 6" xfId="519" xr:uid="{00000000-0005-0000-0000-00000A020000}"/>
    <cellStyle name="Normal 16 7_VSAKIS-Tarpusavio operacijos-2010 11 12" xfId="520" xr:uid="{00000000-0005-0000-0000-00000B020000}"/>
    <cellStyle name="Normal 16 8" xfId="521" xr:uid="{00000000-0005-0000-0000-00000C020000}"/>
    <cellStyle name="Normal 16 8 2" xfId="522" xr:uid="{00000000-0005-0000-0000-00000D020000}"/>
    <cellStyle name="Normal 16 8 2 2" xfId="523" xr:uid="{00000000-0005-0000-0000-00000E020000}"/>
    <cellStyle name="Normal 16 8 2 3" xfId="524" xr:uid="{00000000-0005-0000-0000-00000F020000}"/>
    <cellStyle name="Normal 16 8 3" xfId="525" xr:uid="{00000000-0005-0000-0000-000010020000}"/>
    <cellStyle name="Normal 16 8 4" xfId="526" xr:uid="{00000000-0005-0000-0000-000011020000}"/>
    <cellStyle name="Normal 16 9" xfId="527" xr:uid="{00000000-0005-0000-0000-000012020000}"/>
    <cellStyle name="Normal 16 9 2" xfId="528" xr:uid="{00000000-0005-0000-0000-000013020000}"/>
    <cellStyle name="Normal 16 9 2 2" xfId="529" xr:uid="{00000000-0005-0000-0000-000014020000}"/>
    <cellStyle name="Normal 16 9 2 3" xfId="530" xr:uid="{00000000-0005-0000-0000-000015020000}"/>
    <cellStyle name="Normal 16 9 3" xfId="531" xr:uid="{00000000-0005-0000-0000-000016020000}"/>
    <cellStyle name="Normal 16 9 4" xfId="532" xr:uid="{00000000-0005-0000-0000-000017020000}"/>
    <cellStyle name="Normal 17" xfId="533" xr:uid="{00000000-0005-0000-0000-000018020000}"/>
    <cellStyle name="Normal 17 10" xfId="534" xr:uid="{00000000-0005-0000-0000-000019020000}"/>
    <cellStyle name="Normal 17 10 2" xfId="535" xr:uid="{00000000-0005-0000-0000-00001A020000}"/>
    <cellStyle name="Normal 17 10 2 2" xfId="536" xr:uid="{00000000-0005-0000-0000-00001B020000}"/>
    <cellStyle name="Normal 17 10 2 3" xfId="537" xr:uid="{00000000-0005-0000-0000-00001C020000}"/>
    <cellStyle name="Normal 17 10 3" xfId="538" xr:uid="{00000000-0005-0000-0000-00001D020000}"/>
    <cellStyle name="Normal 17 10 7" xfId="539" xr:uid="{00000000-0005-0000-0000-00001E020000}"/>
    <cellStyle name="Normal 17 11" xfId="540" xr:uid="{00000000-0005-0000-0000-00001F020000}"/>
    <cellStyle name="Normal 17 11 2" xfId="541" xr:uid="{00000000-0005-0000-0000-000020020000}"/>
    <cellStyle name="Normal 17 11 3" xfId="542" xr:uid="{00000000-0005-0000-0000-000021020000}"/>
    <cellStyle name="Normal 17 11 4" xfId="543" xr:uid="{00000000-0005-0000-0000-000022020000}"/>
    <cellStyle name="Normal 17 11 5" xfId="544" xr:uid="{00000000-0005-0000-0000-000023020000}"/>
    <cellStyle name="Normal 17 11 6" xfId="545" xr:uid="{00000000-0005-0000-0000-000024020000}"/>
    <cellStyle name="Normal 17 11_VSAKIS-Tarpusavio operacijos-2010 11 12" xfId="546" xr:uid="{00000000-0005-0000-0000-000025020000}"/>
    <cellStyle name="Normal 17 12" xfId="547" xr:uid="{00000000-0005-0000-0000-000026020000}"/>
    <cellStyle name="Normal 17 12 2" xfId="548" xr:uid="{00000000-0005-0000-0000-000027020000}"/>
    <cellStyle name="Normal 17 12 3" xfId="549" xr:uid="{00000000-0005-0000-0000-000028020000}"/>
    <cellStyle name="Normal 17 13" xfId="550" xr:uid="{00000000-0005-0000-0000-000029020000}"/>
    <cellStyle name="Normal 17 13 2" xfId="551" xr:uid="{00000000-0005-0000-0000-00002A020000}"/>
    <cellStyle name="Normal 17 13 3" xfId="552" xr:uid="{00000000-0005-0000-0000-00002B020000}"/>
    <cellStyle name="Normal 17 14" xfId="553" xr:uid="{00000000-0005-0000-0000-00002C020000}"/>
    <cellStyle name="Normal 17 2" xfId="554" xr:uid="{00000000-0005-0000-0000-00002D020000}"/>
    <cellStyle name="Normal 17 2 2" xfId="555" xr:uid="{00000000-0005-0000-0000-00002E020000}"/>
    <cellStyle name="Normal 17 2 2 2" xfId="556" xr:uid="{00000000-0005-0000-0000-00002F020000}"/>
    <cellStyle name="Normal 17 2 2 3" xfId="557" xr:uid="{00000000-0005-0000-0000-000030020000}"/>
    <cellStyle name="Normal 17 2 3" xfId="558" xr:uid="{00000000-0005-0000-0000-000031020000}"/>
    <cellStyle name="Normal 17 2 4" xfId="559" xr:uid="{00000000-0005-0000-0000-000032020000}"/>
    <cellStyle name="Normal 17 3" xfId="560" xr:uid="{00000000-0005-0000-0000-000033020000}"/>
    <cellStyle name="Normal 17 3 2" xfId="561" xr:uid="{00000000-0005-0000-0000-000034020000}"/>
    <cellStyle name="Normal 17 3 2 2" xfId="562" xr:uid="{00000000-0005-0000-0000-000035020000}"/>
    <cellStyle name="Normal 17 3 2 3" xfId="563" xr:uid="{00000000-0005-0000-0000-000036020000}"/>
    <cellStyle name="Normal 17 3 3" xfId="564" xr:uid="{00000000-0005-0000-0000-000037020000}"/>
    <cellStyle name="Normal 17 3 4" xfId="565" xr:uid="{00000000-0005-0000-0000-000038020000}"/>
    <cellStyle name="Normal 17 4" xfId="566" xr:uid="{00000000-0005-0000-0000-000039020000}"/>
    <cellStyle name="Normal 17 4 2" xfId="567" xr:uid="{00000000-0005-0000-0000-00003A020000}"/>
    <cellStyle name="Normal 17 4 2 2" xfId="568" xr:uid="{00000000-0005-0000-0000-00003B020000}"/>
    <cellStyle name="Normal 17 4 2 3" xfId="569" xr:uid="{00000000-0005-0000-0000-00003C020000}"/>
    <cellStyle name="Normal 17 4 3" xfId="570" xr:uid="{00000000-0005-0000-0000-00003D020000}"/>
    <cellStyle name="Normal 17 4 4" xfId="571" xr:uid="{00000000-0005-0000-0000-00003E020000}"/>
    <cellStyle name="Normal 17 5" xfId="572" xr:uid="{00000000-0005-0000-0000-00003F020000}"/>
    <cellStyle name="Normal 17 5 2" xfId="573" xr:uid="{00000000-0005-0000-0000-000040020000}"/>
    <cellStyle name="Normal 17 5 2 2" xfId="574" xr:uid="{00000000-0005-0000-0000-000041020000}"/>
    <cellStyle name="Normal 17 5 2 3" xfId="575" xr:uid="{00000000-0005-0000-0000-000042020000}"/>
    <cellStyle name="Normal 17 5 3" xfId="576" xr:uid="{00000000-0005-0000-0000-000043020000}"/>
    <cellStyle name="Normal 17 5 4" xfId="577" xr:uid="{00000000-0005-0000-0000-000044020000}"/>
    <cellStyle name="Normal 17 6" xfId="578" xr:uid="{00000000-0005-0000-0000-000045020000}"/>
    <cellStyle name="Normal 17 6 2" xfId="579" xr:uid="{00000000-0005-0000-0000-000046020000}"/>
    <cellStyle name="Normal 17 6 2 2" xfId="580" xr:uid="{00000000-0005-0000-0000-000047020000}"/>
    <cellStyle name="Normal 17 6 2 3" xfId="581" xr:uid="{00000000-0005-0000-0000-000048020000}"/>
    <cellStyle name="Normal 17 6 3" xfId="582" xr:uid="{00000000-0005-0000-0000-000049020000}"/>
    <cellStyle name="Normal 17 6 4" xfId="583" xr:uid="{00000000-0005-0000-0000-00004A020000}"/>
    <cellStyle name="Normal 17 7" xfId="584" xr:uid="{00000000-0005-0000-0000-00004B020000}"/>
    <cellStyle name="Normal 17 7 2" xfId="585" xr:uid="{00000000-0005-0000-0000-00004C020000}"/>
    <cellStyle name="Normal 17 7 2 2" xfId="586" xr:uid="{00000000-0005-0000-0000-00004D020000}"/>
    <cellStyle name="Normal 17 7 2 3" xfId="587" xr:uid="{00000000-0005-0000-0000-00004E020000}"/>
    <cellStyle name="Normal 17 7 3" xfId="588" xr:uid="{00000000-0005-0000-0000-00004F020000}"/>
    <cellStyle name="Normal 17 7 4" xfId="589" xr:uid="{00000000-0005-0000-0000-000050020000}"/>
    <cellStyle name="Normal 17 8" xfId="590" xr:uid="{00000000-0005-0000-0000-000051020000}"/>
    <cellStyle name="Normal 17 8 2" xfId="591" xr:uid="{00000000-0005-0000-0000-000052020000}"/>
    <cellStyle name="Normal 17 8 2 2" xfId="592" xr:uid="{00000000-0005-0000-0000-000053020000}"/>
    <cellStyle name="Normal 17 8 2 3" xfId="593" xr:uid="{00000000-0005-0000-0000-000054020000}"/>
    <cellStyle name="Normal 17 8 3" xfId="594" xr:uid="{00000000-0005-0000-0000-000055020000}"/>
    <cellStyle name="Normal 17 8 4" xfId="595" xr:uid="{00000000-0005-0000-0000-000056020000}"/>
    <cellStyle name="Normal 17 9" xfId="596" xr:uid="{00000000-0005-0000-0000-000057020000}"/>
    <cellStyle name="Normal 17 9 2" xfId="597" xr:uid="{00000000-0005-0000-0000-000058020000}"/>
    <cellStyle name="Normal 17 9 2 2" xfId="598" xr:uid="{00000000-0005-0000-0000-000059020000}"/>
    <cellStyle name="Normal 17 9 2 3" xfId="599" xr:uid="{00000000-0005-0000-0000-00005A020000}"/>
    <cellStyle name="Normal 17 9 3" xfId="600" xr:uid="{00000000-0005-0000-0000-00005B020000}"/>
    <cellStyle name="Normal 17 9 4" xfId="601" xr:uid="{00000000-0005-0000-0000-00005C020000}"/>
    <cellStyle name="Normal 18" xfId="602" xr:uid="{00000000-0005-0000-0000-00005D020000}"/>
    <cellStyle name="Normal 18 2" xfId="603" xr:uid="{00000000-0005-0000-0000-00005E020000}"/>
    <cellStyle name="Normal 18 2 2" xfId="604" xr:uid="{00000000-0005-0000-0000-00005F020000}"/>
    <cellStyle name="Normal 18 2 3" xfId="605" xr:uid="{00000000-0005-0000-0000-000060020000}"/>
    <cellStyle name="Normal 18 3" xfId="606" xr:uid="{00000000-0005-0000-0000-000061020000}"/>
    <cellStyle name="Normal 18 3 2" xfId="607" xr:uid="{00000000-0005-0000-0000-000062020000}"/>
    <cellStyle name="Normal 18 3 2 2" xfId="608" xr:uid="{00000000-0005-0000-0000-000063020000}"/>
    <cellStyle name="Normal 18 3 2 2 2" xfId="609" xr:uid="{00000000-0005-0000-0000-000064020000}"/>
    <cellStyle name="Normal 18 3 2 2 3" xfId="610" xr:uid="{00000000-0005-0000-0000-000065020000}"/>
    <cellStyle name="Normal 18 3 2 2_VSAKIS-Tarpusavio operacijos-vidines operacijos-ketv-2010 11 15" xfId="611" xr:uid="{00000000-0005-0000-0000-000066020000}"/>
    <cellStyle name="Normal 18 3 2 3" xfId="612" xr:uid="{00000000-0005-0000-0000-000067020000}"/>
    <cellStyle name="Normal 18 3 2 4" xfId="613" xr:uid="{00000000-0005-0000-0000-000068020000}"/>
    <cellStyle name="Normal 18 3 2_VSAKIS-Tarpusavio operacijos-vidines operacijos-ketv-2010 11 15" xfId="614" xr:uid="{00000000-0005-0000-0000-000069020000}"/>
    <cellStyle name="Normal 18 3 3" xfId="615" xr:uid="{00000000-0005-0000-0000-00006A020000}"/>
    <cellStyle name="Normal 18 3 3 2" xfId="616" xr:uid="{00000000-0005-0000-0000-00006B020000}"/>
    <cellStyle name="Normal 18 3 3 2 2" xfId="617" xr:uid="{00000000-0005-0000-0000-00006C020000}"/>
    <cellStyle name="Normal 18 3 3 2 3" xfId="618" xr:uid="{00000000-0005-0000-0000-00006D020000}"/>
    <cellStyle name="Normal 18 3 3 2_VSAKIS-Tarpusavio operacijos-vidines operacijos-ketv-2010 11 15" xfId="619" xr:uid="{00000000-0005-0000-0000-00006E020000}"/>
    <cellStyle name="Normal 18 3 3 3" xfId="620" xr:uid="{00000000-0005-0000-0000-00006F020000}"/>
    <cellStyle name="Normal 18 3 3 4" xfId="621" xr:uid="{00000000-0005-0000-0000-000070020000}"/>
    <cellStyle name="Normal 18 3 3_VSAKIS-Tarpusavio operacijos-vidines operacijos-ketv-2010 11 15" xfId="622" xr:uid="{00000000-0005-0000-0000-000071020000}"/>
    <cellStyle name="Normal 18 3 4" xfId="623" xr:uid="{00000000-0005-0000-0000-000072020000}"/>
    <cellStyle name="Normal 18 3 4 2" xfId="624" xr:uid="{00000000-0005-0000-0000-000073020000}"/>
    <cellStyle name="Normal 18 3 4 3" xfId="625" xr:uid="{00000000-0005-0000-0000-000074020000}"/>
    <cellStyle name="Normal 18 3 4_VSAKIS-Tarpusavio operacijos-vidines operacijos-ketv-2010 11 15" xfId="626" xr:uid="{00000000-0005-0000-0000-000075020000}"/>
    <cellStyle name="Normal 18 3 5" xfId="627" xr:uid="{00000000-0005-0000-0000-000076020000}"/>
    <cellStyle name="Normal 18 3 6" xfId="628" xr:uid="{00000000-0005-0000-0000-000077020000}"/>
    <cellStyle name="Normal 18 3_VSAKIS-Tarpusavio operacijos-vidines operacijos-ketv-2010 11 15" xfId="629" xr:uid="{00000000-0005-0000-0000-000078020000}"/>
    <cellStyle name="Normal 18 4" xfId="630" xr:uid="{00000000-0005-0000-0000-000079020000}"/>
    <cellStyle name="Normal 18 4 2" xfId="631" xr:uid="{00000000-0005-0000-0000-00007A020000}"/>
    <cellStyle name="Normal 18 4 2 2" xfId="632" xr:uid="{00000000-0005-0000-0000-00007B020000}"/>
    <cellStyle name="Normal 18 4 2 3" xfId="633" xr:uid="{00000000-0005-0000-0000-00007C020000}"/>
    <cellStyle name="Normal 18 4 2_VSAKIS-Tarpusavio operacijos-vidines operacijos-ketv-2010 11 15" xfId="634" xr:uid="{00000000-0005-0000-0000-00007D020000}"/>
    <cellStyle name="Normal 18 4 3" xfId="635" xr:uid="{00000000-0005-0000-0000-00007E020000}"/>
    <cellStyle name="Normal 18 4 4" xfId="636" xr:uid="{00000000-0005-0000-0000-00007F020000}"/>
    <cellStyle name="Normal 18 4_VSAKIS-Tarpusavio operacijos-vidines operacijos-ketv-2010 11 15" xfId="637" xr:uid="{00000000-0005-0000-0000-000080020000}"/>
    <cellStyle name="Normal 18 5" xfId="638" xr:uid="{00000000-0005-0000-0000-000081020000}"/>
    <cellStyle name="Normal 18 5 2" xfId="639" xr:uid="{00000000-0005-0000-0000-000082020000}"/>
    <cellStyle name="Normal 18 5 3" xfId="640" xr:uid="{00000000-0005-0000-0000-000083020000}"/>
    <cellStyle name="Normal 18 5_VSAKIS-Tarpusavio operacijos-vidines operacijos-ketv-2010 11 15" xfId="641" xr:uid="{00000000-0005-0000-0000-000084020000}"/>
    <cellStyle name="Normal 18 6" xfId="642" xr:uid="{00000000-0005-0000-0000-000085020000}"/>
    <cellStyle name="Normal 18 7" xfId="643" xr:uid="{00000000-0005-0000-0000-000086020000}"/>
    <cellStyle name="Normal 18 8" xfId="644" xr:uid="{00000000-0005-0000-0000-000087020000}"/>
    <cellStyle name="Normal 19" xfId="645" xr:uid="{00000000-0005-0000-0000-000088020000}"/>
    <cellStyle name="Normal 19 10" xfId="646" xr:uid="{00000000-0005-0000-0000-000089020000}"/>
    <cellStyle name="Normal 19 2" xfId="647" xr:uid="{00000000-0005-0000-0000-00008A020000}"/>
    <cellStyle name="Normal 19 2 2" xfId="648" xr:uid="{00000000-0005-0000-0000-00008B020000}"/>
    <cellStyle name="Normal 19 2 3" xfId="649" xr:uid="{00000000-0005-0000-0000-00008C020000}"/>
    <cellStyle name="Normal 19 2 6" xfId="650" xr:uid="{00000000-0005-0000-0000-00008D020000}"/>
    <cellStyle name="Normal 19 2_VSAKIS-Tarpusavio operacijos-2010 11 12" xfId="651" xr:uid="{00000000-0005-0000-0000-00008E020000}"/>
    <cellStyle name="Normal 19 3" xfId="652" xr:uid="{00000000-0005-0000-0000-00008F020000}"/>
    <cellStyle name="Normal 19 3 2" xfId="653" xr:uid="{00000000-0005-0000-0000-000090020000}"/>
    <cellStyle name="Normal 19 3 2 2" xfId="654" xr:uid="{00000000-0005-0000-0000-000091020000}"/>
    <cellStyle name="Normal 19 3 2 2 2" xfId="655" xr:uid="{00000000-0005-0000-0000-000092020000}"/>
    <cellStyle name="Normal 19 3 2 2 3" xfId="656" xr:uid="{00000000-0005-0000-0000-000093020000}"/>
    <cellStyle name="Normal 19 3 2 2_VSAKIS-Tarpusavio operacijos-vidines operacijos-ketv-2010 11 15" xfId="657" xr:uid="{00000000-0005-0000-0000-000094020000}"/>
    <cellStyle name="Normal 19 3 2 3" xfId="658" xr:uid="{00000000-0005-0000-0000-000095020000}"/>
    <cellStyle name="Normal 19 3 2 4" xfId="659" xr:uid="{00000000-0005-0000-0000-000096020000}"/>
    <cellStyle name="Normal 19 3 2_VSAKIS-Tarpusavio operacijos-vidines operacijos-ketv-2010 11 15" xfId="660" xr:uid="{00000000-0005-0000-0000-000097020000}"/>
    <cellStyle name="Normal 19 3 3" xfId="661" xr:uid="{00000000-0005-0000-0000-000098020000}"/>
    <cellStyle name="Normal 19 3 3 2" xfId="662" xr:uid="{00000000-0005-0000-0000-000099020000}"/>
    <cellStyle name="Normal 19 3 3 2 2" xfId="663" xr:uid="{00000000-0005-0000-0000-00009A020000}"/>
    <cellStyle name="Normal 19 3 3 2 3" xfId="664" xr:uid="{00000000-0005-0000-0000-00009B020000}"/>
    <cellStyle name="Normal 19 3 3 2_VSAKIS-Tarpusavio operacijos-vidines operacijos-ketv-2010 11 15" xfId="665" xr:uid="{00000000-0005-0000-0000-00009C020000}"/>
    <cellStyle name="Normal 19 3 3 3" xfId="666" xr:uid="{00000000-0005-0000-0000-00009D020000}"/>
    <cellStyle name="Normal 19 3 3 4" xfId="667" xr:uid="{00000000-0005-0000-0000-00009E020000}"/>
    <cellStyle name="Normal 19 3 3_VSAKIS-Tarpusavio operacijos-vidines operacijos-ketv-2010 11 15" xfId="668" xr:uid="{00000000-0005-0000-0000-00009F020000}"/>
    <cellStyle name="Normal 19 3 4" xfId="669" xr:uid="{00000000-0005-0000-0000-0000A0020000}"/>
    <cellStyle name="Normal 19 3 4 2" xfId="670" xr:uid="{00000000-0005-0000-0000-0000A1020000}"/>
    <cellStyle name="Normal 19 3 4 3" xfId="671" xr:uid="{00000000-0005-0000-0000-0000A2020000}"/>
    <cellStyle name="Normal 19 3 4_VSAKIS-Tarpusavio operacijos-vidines operacijos-ketv-2010 11 15" xfId="672" xr:uid="{00000000-0005-0000-0000-0000A3020000}"/>
    <cellStyle name="Normal 19 3 5" xfId="673" xr:uid="{00000000-0005-0000-0000-0000A4020000}"/>
    <cellStyle name="Normal 19 3 6" xfId="674" xr:uid="{00000000-0005-0000-0000-0000A5020000}"/>
    <cellStyle name="Normal 19 3 7" xfId="675" xr:uid="{00000000-0005-0000-0000-0000A6020000}"/>
    <cellStyle name="Normal 19 3 7 2" xfId="676" xr:uid="{00000000-0005-0000-0000-0000A7020000}"/>
    <cellStyle name="Normal 19 3 8" xfId="677" xr:uid="{00000000-0005-0000-0000-0000A8020000}"/>
    <cellStyle name="Normal 19 3_VSAKIS-Tarpusavio operacijos-vidines operacijos-ketv-2010 11 15" xfId="678" xr:uid="{00000000-0005-0000-0000-0000A9020000}"/>
    <cellStyle name="Normal 19 4" xfId="679" xr:uid="{00000000-0005-0000-0000-0000AA020000}"/>
    <cellStyle name="Normal 19 4 2" xfId="680" xr:uid="{00000000-0005-0000-0000-0000AB020000}"/>
    <cellStyle name="Normal 19 4 2 2" xfId="681" xr:uid="{00000000-0005-0000-0000-0000AC020000}"/>
    <cellStyle name="Normal 19 4 2 3" xfId="682" xr:uid="{00000000-0005-0000-0000-0000AD020000}"/>
    <cellStyle name="Normal 19 4 2_VSAKIS-Tarpusavio operacijos-vidines operacijos-ketv-2010 11 15" xfId="683" xr:uid="{00000000-0005-0000-0000-0000AE020000}"/>
    <cellStyle name="Normal 19 4 3" xfId="684" xr:uid="{00000000-0005-0000-0000-0000AF020000}"/>
    <cellStyle name="Normal 19 4 4" xfId="685" xr:uid="{00000000-0005-0000-0000-0000B0020000}"/>
    <cellStyle name="Normal 19 4_VSAKIS-Tarpusavio operacijos-vidines operacijos-ketv-2010 11 15" xfId="686" xr:uid="{00000000-0005-0000-0000-0000B1020000}"/>
    <cellStyle name="Normal 19 5" xfId="687" xr:uid="{00000000-0005-0000-0000-0000B2020000}"/>
    <cellStyle name="Normal 19 5 2" xfId="688" xr:uid="{00000000-0005-0000-0000-0000B3020000}"/>
    <cellStyle name="Normal 19 5 3" xfId="689" xr:uid="{00000000-0005-0000-0000-0000B4020000}"/>
    <cellStyle name="Normal 19 5_VSAKIS-Tarpusavio operacijos-vidines operacijos-ketv-2010 11 15" xfId="690" xr:uid="{00000000-0005-0000-0000-0000B5020000}"/>
    <cellStyle name="Normal 19 6" xfId="691" xr:uid="{00000000-0005-0000-0000-0000B6020000}"/>
    <cellStyle name="Normal 19 7" xfId="692" xr:uid="{00000000-0005-0000-0000-0000B7020000}"/>
    <cellStyle name="Normal 19 8" xfId="693" xr:uid="{00000000-0005-0000-0000-0000B8020000}"/>
    <cellStyle name="Normal 19 9" xfId="694" xr:uid="{00000000-0005-0000-0000-0000B9020000}"/>
    <cellStyle name="Normal 19_VSAKIS-Tarpusavio operacijos-2010 11 12" xfId="695" xr:uid="{00000000-0005-0000-0000-0000BA020000}"/>
    <cellStyle name="Normal 2" xfId="696" xr:uid="{00000000-0005-0000-0000-0000BB020000}"/>
    <cellStyle name="Normal 2 10" xfId="697" xr:uid="{00000000-0005-0000-0000-0000BC020000}"/>
    <cellStyle name="Normal 2 11" xfId="698" xr:uid="{00000000-0005-0000-0000-0000BD020000}"/>
    <cellStyle name="Normal 2 2" xfId="699" xr:uid="{00000000-0005-0000-0000-0000BE020000}"/>
    <cellStyle name="Normal 2 2 2" xfId="700" xr:uid="{00000000-0005-0000-0000-0000BF020000}"/>
    <cellStyle name="Normal 2 2 2 2" xfId="701" xr:uid="{00000000-0005-0000-0000-0000C0020000}"/>
    <cellStyle name="Normal 2 2 2 2 2" xfId="702" xr:uid="{00000000-0005-0000-0000-0000C1020000}"/>
    <cellStyle name="Normal 2 2 2 2 3" xfId="703" xr:uid="{00000000-0005-0000-0000-0000C2020000}"/>
    <cellStyle name="Normal 2 2 2 3" xfId="704" xr:uid="{00000000-0005-0000-0000-0000C3020000}"/>
    <cellStyle name="Normal 2 2 2 4" xfId="705" xr:uid="{00000000-0005-0000-0000-0000C4020000}"/>
    <cellStyle name="Normal 2 2 2 41" xfId="706" xr:uid="{00000000-0005-0000-0000-0000C5020000}"/>
    <cellStyle name="Normal 2 2 2 5" xfId="707" xr:uid="{00000000-0005-0000-0000-0000C6020000}"/>
    <cellStyle name="Normal 2 2 2 6" xfId="708" xr:uid="{00000000-0005-0000-0000-0000C7020000}"/>
    <cellStyle name="Normal 2 2 2 7" xfId="709" xr:uid="{00000000-0005-0000-0000-0000C8020000}"/>
    <cellStyle name="Normal 2 2 2_VSAKIS-Tarpusavio operacijos-2010 11 12" xfId="710" xr:uid="{00000000-0005-0000-0000-0000C9020000}"/>
    <cellStyle name="Normal 2 2 3" xfId="711" xr:uid="{00000000-0005-0000-0000-0000CA020000}"/>
    <cellStyle name="Normal 2 2 3 2" xfId="712" xr:uid="{00000000-0005-0000-0000-0000CB020000}"/>
    <cellStyle name="Normal 2 2 3 3" xfId="713" xr:uid="{00000000-0005-0000-0000-0000CC020000}"/>
    <cellStyle name="Normal 2 2 4" xfId="714" xr:uid="{00000000-0005-0000-0000-0000CD020000}"/>
    <cellStyle name="Normal 2 2_VSAKIS-Tarpusavio operacijos-2010 11 12" xfId="715" xr:uid="{00000000-0005-0000-0000-0000CE020000}"/>
    <cellStyle name="Normal 2 3" xfId="716" xr:uid="{00000000-0005-0000-0000-0000CF020000}"/>
    <cellStyle name="Normal 2 3 2" xfId="717" xr:uid="{00000000-0005-0000-0000-0000D0020000}"/>
    <cellStyle name="Normal 2 3 2 2" xfId="718" xr:uid="{00000000-0005-0000-0000-0000D1020000}"/>
    <cellStyle name="Normal 2 3 2 3" xfId="719" xr:uid="{00000000-0005-0000-0000-0000D2020000}"/>
    <cellStyle name="Normal 2 3 3" xfId="720" xr:uid="{00000000-0005-0000-0000-0000D3020000}"/>
    <cellStyle name="Normal 2 3 3 2" xfId="721" xr:uid="{00000000-0005-0000-0000-0000D4020000}"/>
    <cellStyle name="Normal 2 3 3 3" xfId="722" xr:uid="{00000000-0005-0000-0000-0000D5020000}"/>
    <cellStyle name="Normal 2 3 4" xfId="723" xr:uid="{00000000-0005-0000-0000-0000D6020000}"/>
    <cellStyle name="Normal 2 3 5" xfId="724" xr:uid="{00000000-0005-0000-0000-0000D7020000}"/>
    <cellStyle name="Normal 2 3 6" xfId="725" xr:uid="{00000000-0005-0000-0000-0000D8020000}"/>
    <cellStyle name="Normal 2 3 7" xfId="726" xr:uid="{00000000-0005-0000-0000-0000D9020000}"/>
    <cellStyle name="Normal 2 4" xfId="727" xr:uid="{00000000-0005-0000-0000-0000DA020000}"/>
    <cellStyle name="Normal 2 5" xfId="728" xr:uid="{00000000-0005-0000-0000-0000DB020000}"/>
    <cellStyle name="Normal 2 5 2" xfId="729" xr:uid="{00000000-0005-0000-0000-0000DC020000}"/>
    <cellStyle name="Normal 2 5 2 2" xfId="730" xr:uid="{00000000-0005-0000-0000-0000DD020000}"/>
    <cellStyle name="Normal 2 5 2 2 2" xfId="731" xr:uid="{00000000-0005-0000-0000-0000DE020000}"/>
    <cellStyle name="Normal 2 5 2 2 3" xfId="732" xr:uid="{00000000-0005-0000-0000-0000DF020000}"/>
    <cellStyle name="Normal 2 5 2 2_VSAKIS-Tarpusavio operacijos-vidines operacijos-ketv-2010 11 15" xfId="733" xr:uid="{00000000-0005-0000-0000-0000E0020000}"/>
    <cellStyle name="Normal 2 5 2 3" xfId="734" xr:uid="{00000000-0005-0000-0000-0000E1020000}"/>
    <cellStyle name="Normal 2 5 2 4" xfId="735" xr:uid="{00000000-0005-0000-0000-0000E2020000}"/>
    <cellStyle name="Normal 2 5 2_VSAKIS-Tarpusavio operacijos-vidines operacijos-ketv-2010 11 15" xfId="736" xr:uid="{00000000-0005-0000-0000-0000E3020000}"/>
    <cellStyle name="Normal 2 5 3" xfId="737" xr:uid="{00000000-0005-0000-0000-0000E4020000}"/>
    <cellStyle name="Normal 2 5 3 2" xfId="738" xr:uid="{00000000-0005-0000-0000-0000E5020000}"/>
    <cellStyle name="Normal 2 5 3 2 2" xfId="739" xr:uid="{00000000-0005-0000-0000-0000E6020000}"/>
    <cellStyle name="Normal 2 5 3 2 3" xfId="740" xr:uid="{00000000-0005-0000-0000-0000E7020000}"/>
    <cellStyle name="Normal 2 5 3 2_VSAKIS-Tarpusavio operacijos-vidines operacijos-ketv-2010 11 15" xfId="741" xr:uid="{00000000-0005-0000-0000-0000E8020000}"/>
    <cellStyle name="Normal 2 5 3 3" xfId="742" xr:uid="{00000000-0005-0000-0000-0000E9020000}"/>
    <cellStyle name="Normal 2 5 3 4" xfId="743" xr:uid="{00000000-0005-0000-0000-0000EA020000}"/>
    <cellStyle name="Normal 2 5 3_VSAKIS-Tarpusavio operacijos-vidines operacijos-ketv-2010 11 15" xfId="744" xr:uid="{00000000-0005-0000-0000-0000EB020000}"/>
    <cellStyle name="Normal 2 5 4" xfId="745" xr:uid="{00000000-0005-0000-0000-0000EC020000}"/>
    <cellStyle name="Normal 2 5 4 2" xfId="746" xr:uid="{00000000-0005-0000-0000-0000ED020000}"/>
    <cellStyle name="Normal 2 5 4 3" xfId="747" xr:uid="{00000000-0005-0000-0000-0000EE020000}"/>
    <cellStyle name="Normal 2 5 4_VSAKIS-Tarpusavio operacijos-vidines operacijos-ketv-2010 11 15" xfId="748" xr:uid="{00000000-0005-0000-0000-0000EF020000}"/>
    <cellStyle name="Normal 2 5 5" xfId="749" xr:uid="{00000000-0005-0000-0000-0000F0020000}"/>
    <cellStyle name="Normal 2 5 6" xfId="750" xr:uid="{00000000-0005-0000-0000-0000F1020000}"/>
    <cellStyle name="Normal 2 5 7" xfId="751" xr:uid="{00000000-0005-0000-0000-0000F2020000}"/>
    <cellStyle name="Normal 2 5_VSAKIS-Tarpusavio operacijos-vidines operacijos-ketv-2010 11 15" xfId="752" xr:uid="{00000000-0005-0000-0000-0000F3020000}"/>
    <cellStyle name="Normal 2 6" xfId="753" xr:uid="{00000000-0005-0000-0000-0000F4020000}"/>
    <cellStyle name="Normal 2 6 2" xfId="754" xr:uid="{00000000-0005-0000-0000-0000F5020000}"/>
    <cellStyle name="Normal 2 6 2 2" xfId="755" xr:uid="{00000000-0005-0000-0000-0000F6020000}"/>
    <cellStyle name="Normal 2 6 2 3" xfId="756" xr:uid="{00000000-0005-0000-0000-0000F7020000}"/>
    <cellStyle name="Normal 2 6 2_VSAKIS-Tarpusavio operacijos-vidines operacijos-ketv-2010 11 15" xfId="757" xr:uid="{00000000-0005-0000-0000-0000F8020000}"/>
    <cellStyle name="Normal 2 6 3" xfId="758" xr:uid="{00000000-0005-0000-0000-0000F9020000}"/>
    <cellStyle name="Normal 2 6 4" xfId="759" xr:uid="{00000000-0005-0000-0000-0000FA020000}"/>
    <cellStyle name="Normal 2 6_VSAKIS-Tarpusavio operacijos-vidines operacijos-ketv-2010 11 15" xfId="760" xr:uid="{00000000-0005-0000-0000-0000FB020000}"/>
    <cellStyle name="Normal 2 7" xfId="761" xr:uid="{00000000-0005-0000-0000-0000FC020000}"/>
    <cellStyle name="Normal 2 7 2" xfId="762" xr:uid="{00000000-0005-0000-0000-0000FD020000}"/>
    <cellStyle name="Normal 2 7 3" xfId="763" xr:uid="{00000000-0005-0000-0000-0000FE020000}"/>
    <cellStyle name="Normal 2 7_VSAKIS-Tarpusavio operacijos-vidines operacijos-ketv-2010 11 15" xfId="764" xr:uid="{00000000-0005-0000-0000-0000FF020000}"/>
    <cellStyle name="Normal 2 8" xfId="765" xr:uid="{00000000-0005-0000-0000-000000030000}"/>
    <cellStyle name="Normal 2 9" xfId="766" xr:uid="{00000000-0005-0000-0000-000001030000}"/>
    <cellStyle name="Normal 2 9 2" xfId="767" xr:uid="{00000000-0005-0000-0000-000002030000}"/>
    <cellStyle name="Normal 2_VSAKIS-Tarpusavio operacijos-2010 11 12" xfId="768" xr:uid="{00000000-0005-0000-0000-000003030000}"/>
    <cellStyle name="Normal 20" xfId="769" xr:uid="{00000000-0005-0000-0000-000004030000}"/>
    <cellStyle name="Normal 20 2" xfId="770" xr:uid="{00000000-0005-0000-0000-000005030000}"/>
    <cellStyle name="Normal 20 2 2" xfId="771" xr:uid="{00000000-0005-0000-0000-000006030000}"/>
    <cellStyle name="Normal 20 2 3" xfId="772" xr:uid="{00000000-0005-0000-0000-000007030000}"/>
    <cellStyle name="Normal 20 2 4" xfId="773" xr:uid="{00000000-0005-0000-0000-000008030000}"/>
    <cellStyle name="Normal 20 2_VSAKIS-Tarpusavio operacijos-2010 11 12" xfId="774" xr:uid="{00000000-0005-0000-0000-000009030000}"/>
    <cellStyle name="Normal 20 3" xfId="775" xr:uid="{00000000-0005-0000-0000-00000A030000}"/>
    <cellStyle name="Normal 20 4" xfId="776" xr:uid="{00000000-0005-0000-0000-00000B030000}"/>
    <cellStyle name="Normal 20 41" xfId="777" xr:uid="{00000000-0005-0000-0000-00000C030000}"/>
    <cellStyle name="Normal 20 41 2" xfId="778" xr:uid="{00000000-0005-0000-0000-00000D030000}"/>
    <cellStyle name="Normal 20 5" xfId="779" xr:uid="{00000000-0005-0000-0000-00000E030000}"/>
    <cellStyle name="Normal 20 6" xfId="780" xr:uid="{00000000-0005-0000-0000-00000F030000}"/>
    <cellStyle name="Normal 20_VSAKIS-Tarpusavio operacijos-2010 11 12" xfId="781" xr:uid="{00000000-0005-0000-0000-000010030000}"/>
    <cellStyle name="Normal 21" xfId="782" xr:uid="{00000000-0005-0000-0000-000011030000}"/>
    <cellStyle name="Normal 21 10" xfId="783" xr:uid="{00000000-0005-0000-0000-000012030000}"/>
    <cellStyle name="Normal 21 11" xfId="784" xr:uid="{00000000-0005-0000-0000-000013030000}"/>
    <cellStyle name="Normal 21 12" xfId="785" xr:uid="{00000000-0005-0000-0000-000014030000}"/>
    <cellStyle name="Normal 21 2" xfId="786" xr:uid="{00000000-0005-0000-0000-000015030000}"/>
    <cellStyle name="Normal 21 2 11" xfId="787" xr:uid="{00000000-0005-0000-0000-000016030000}"/>
    <cellStyle name="Normal 21 2 2" xfId="788" xr:uid="{00000000-0005-0000-0000-000017030000}"/>
    <cellStyle name="Normal 21 2 2 2" xfId="789" xr:uid="{00000000-0005-0000-0000-000018030000}"/>
    <cellStyle name="Normal 21 2 2 2 2" xfId="790" xr:uid="{00000000-0005-0000-0000-000019030000}"/>
    <cellStyle name="Normal 21 2 2 2 3" xfId="791" xr:uid="{00000000-0005-0000-0000-00001A030000}"/>
    <cellStyle name="Normal 21 2 2 2_VSAKIS-Tarpusavio operacijos-vidines operacijos-ketv-2010 11 15" xfId="792" xr:uid="{00000000-0005-0000-0000-00001B030000}"/>
    <cellStyle name="Normal 21 2 2 3" xfId="793" xr:uid="{00000000-0005-0000-0000-00001C030000}"/>
    <cellStyle name="Normal 21 2 2 4" xfId="794" xr:uid="{00000000-0005-0000-0000-00001D030000}"/>
    <cellStyle name="Normal 21 2 2 5" xfId="795" xr:uid="{00000000-0005-0000-0000-00001E030000}"/>
    <cellStyle name="Normal 21 2 2 5 2" xfId="796" xr:uid="{00000000-0005-0000-0000-00001F030000}"/>
    <cellStyle name="Normal 21 2 2 5 7" xfId="797" xr:uid="{00000000-0005-0000-0000-000020030000}"/>
    <cellStyle name="Normal 21 2 2 5_VSAKIS-Tarpusavio operacijos-vidines operacijos-ketv-2010 11 15" xfId="798" xr:uid="{00000000-0005-0000-0000-000021030000}"/>
    <cellStyle name="Normal 21 2 2_VSAKIS-Tarpusavio operacijos-vidines operacijos-ketv-2010 11 15" xfId="799" xr:uid="{00000000-0005-0000-0000-000022030000}"/>
    <cellStyle name="Normal 21 2 3" xfId="800" xr:uid="{00000000-0005-0000-0000-000023030000}"/>
    <cellStyle name="Normal 21 2 3 2" xfId="801" xr:uid="{00000000-0005-0000-0000-000024030000}"/>
    <cellStyle name="Normal 21 2 3 3" xfId="802" xr:uid="{00000000-0005-0000-0000-000025030000}"/>
    <cellStyle name="Normal 21 2 3_VSAKIS-Tarpusavio operacijos-vidines operacijos-ketv-2010 11 15" xfId="803" xr:uid="{00000000-0005-0000-0000-000026030000}"/>
    <cellStyle name="Normal 21 2 4" xfId="804" xr:uid="{00000000-0005-0000-0000-000027030000}"/>
    <cellStyle name="Normal 21 2 5" xfId="805" xr:uid="{00000000-0005-0000-0000-000028030000}"/>
    <cellStyle name="Normal 21 2 6" xfId="806" xr:uid="{00000000-0005-0000-0000-000029030000}"/>
    <cellStyle name="Normal 21 2 6 2" xfId="807" xr:uid="{00000000-0005-0000-0000-00002A030000}"/>
    <cellStyle name="Normal 21 2 6_VSAKIS-Tarpusavio operacijos-vidines operacijos-ketv-2010 11 15" xfId="808" xr:uid="{00000000-0005-0000-0000-00002B030000}"/>
    <cellStyle name="Normal 21 2_VSAKIS-Tarpusavio operacijos-vidines operacijos-ketv-2010 11 15" xfId="809" xr:uid="{00000000-0005-0000-0000-00002C030000}"/>
    <cellStyle name="Normal 21 3" xfId="810" xr:uid="{00000000-0005-0000-0000-00002D030000}"/>
    <cellStyle name="Normal 21 3 10" xfId="811" xr:uid="{00000000-0005-0000-0000-00002E030000}"/>
    <cellStyle name="Normal 21 3 2" xfId="812" xr:uid="{00000000-0005-0000-0000-00002F030000}"/>
    <cellStyle name="Normal 21 3 2 2" xfId="813" xr:uid="{00000000-0005-0000-0000-000030030000}"/>
    <cellStyle name="Normal 21 3 2 3" xfId="814" xr:uid="{00000000-0005-0000-0000-000031030000}"/>
    <cellStyle name="Normal 21 3 2_VSAKIS-Tarpusavio operacijos-vidines operacijos-ketv-2010 11 15" xfId="815" xr:uid="{00000000-0005-0000-0000-000032030000}"/>
    <cellStyle name="Normal 21 3 3" xfId="816" xr:uid="{00000000-0005-0000-0000-000033030000}"/>
    <cellStyle name="Normal 21 3 4" xfId="817" xr:uid="{00000000-0005-0000-0000-000034030000}"/>
    <cellStyle name="Normal 21 3 5" xfId="818" xr:uid="{00000000-0005-0000-0000-000035030000}"/>
    <cellStyle name="Normal 21 3_VSAKIS-Tarpusavio operacijos-vidines operacijos-ketv-2010 11 15" xfId="819" xr:uid="{00000000-0005-0000-0000-000036030000}"/>
    <cellStyle name="Normal 21 4" xfId="820" xr:uid="{00000000-0005-0000-0000-000037030000}"/>
    <cellStyle name="Normal 21 4 2" xfId="821" xr:uid="{00000000-0005-0000-0000-000038030000}"/>
    <cellStyle name="Normal 21 4 2 2" xfId="822" xr:uid="{00000000-0005-0000-0000-000039030000}"/>
    <cellStyle name="Normal 21 4 2 3" xfId="823" xr:uid="{00000000-0005-0000-0000-00003A030000}"/>
    <cellStyle name="Normal 21 4 2_VSAKIS-Tarpusavio operacijos-vidines operacijos-ketv-2010 11 15" xfId="824" xr:uid="{00000000-0005-0000-0000-00003B030000}"/>
    <cellStyle name="Normal 21 4 3" xfId="825" xr:uid="{00000000-0005-0000-0000-00003C030000}"/>
    <cellStyle name="Normal 21 4 4" xfId="826" xr:uid="{00000000-0005-0000-0000-00003D030000}"/>
    <cellStyle name="Normal 21 4_VSAKIS-Tarpusavio operacijos-vidines operacijos-ketv-2010 11 15" xfId="827" xr:uid="{00000000-0005-0000-0000-00003E030000}"/>
    <cellStyle name="Normal 21 5" xfId="828" xr:uid="{00000000-0005-0000-0000-00003F030000}"/>
    <cellStyle name="Normal 21 5 2" xfId="829" xr:uid="{00000000-0005-0000-0000-000040030000}"/>
    <cellStyle name="Normal 21 5 3" xfId="830" xr:uid="{00000000-0005-0000-0000-000041030000}"/>
    <cellStyle name="Normal 21 5 4" xfId="831" xr:uid="{00000000-0005-0000-0000-000042030000}"/>
    <cellStyle name="Normal 21 5 9" xfId="832" xr:uid="{00000000-0005-0000-0000-000043030000}"/>
    <cellStyle name="Normal 21 5_VSAKIS-Tarpusavio operacijos-vidines operacijos-ketv-2010 11 15" xfId="833" xr:uid="{00000000-0005-0000-0000-000044030000}"/>
    <cellStyle name="Normal 21 6" xfId="834" xr:uid="{00000000-0005-0000-0000-000045030000}"/>
    <cellStyle name="Normal 21 6 10" xfId="835" xr:uid="{00000000-0005-0000-0000-000046030000}"/>
    <cellStyle name="Normal 21 6 2" xfId="836" xr:uid="{00000000-0005-0000-0000-000047030000}"/>
    <cellStyle name="Normal 21 6 3" xfId="837" xr:uid="{00000000-0005-0000-0000-000048030000}"/>
    <cellStyle name="Normal 21 6 3 2" xfId="838" xr:uid="{00000000-0005-0000-0000-000049030000}"/>
    <cellStyle name="Normal 21 6 3_VSAKIS-Tarpusavio operacijos-vidines operacijos-ketv-2010 11 15" xfId="839" xr:uid="{00000000-0005-0000-0000-00004A030000}"/>
    <cellStyle name="Normal 21 6 4" xfId="840" xr:uid="{00000000-0005-0000-0000-00004B030000}"/>
    <cellStyle name="Normal 21 6 5" xfId="841" xr:uid="{00000000-0005-0000-0000-00004C030000}"/>
    <cellStyle name="Normal 21 6 6" xfId="842" xr:uid="{00000000-0005-0000-0000-00004D030000}"/>
    <cellStyle name="Normal 21 6_VSAKIS-Tarpusavio operacijos-vidines operacijos-ketv-2010 11 15" xfId="843" xr:uid="{00000000-0005-0000-0000-00004E030000}"/>
    <cellStyle name="Normal 21 7" xfId="844" xr:uid="{00000000-0005-0000-0000-00004F030000}"/>
    <cellStyle name="Normal 21 8" xfId="845" xr:uid="{00000000-0005-0000-0000-000050030000}"/>
    <cellStyle name="Normal 21 8 2" xfId="846" xr:uid="{00000000-0005-0000-0000-000051030000}"/>
    <cellStyle name="Normal 21 8 3" xfId="847" xr:uid="{00000000-0005-0000-0000-000052030000}"/>
    <cellStyle name="Normal 21 8_VSAKIS-Tarpusavio operacijos-vidines operacijos-ketv-2010 11 15" xfId="848" xr:uid="{00000000-0005-0000-0000-000053030000}"/>
    <cellStyle name="Normal 21 9" xfId="849" xr:uid="{00000000-0005-0000-0000-000054030000}"/>
    <cellStyle name="Normal 21_VSAKIS-Tarpusavio operacijos-2010 11 12" xfId="850" xr:uid="{00000000-0005-0000-0000-000055030000}"/>
    <cellStyle name="Normal 22" xfId="851" xr:uid="{00000000-0005-0000-0000-000056030000}"/>
    <cellStyle name="Normal 22 2" xfId="852" xr:uid="{00000000-0005-0000-0000-000057030000}"/>
    <cellStyle name="Normal 22 2 2" xfId="853" xr:uid="{00000000-0005-0000-0000-000058030000}"/>
    <cellStyle name="Normal 22 2 3" xfId="854" xr:uid="{00000000-0005-0000-0000-000059030000}"/>
    <cellStyle name="Normal 22 3" xfId="855" xr:uid="{00000000-0005-0000-0000-00005A030000}"/>
    <cellStyle name="Normal 22_VSAKIS-D.A.2.4-PD-2priedas-2010 10 06-EY_ old" xfId="856" xr:uid="{00000000-0005-0000-0000-00005B030000}"/>
    <cellStyle name="Normal 23" xfId="857" xr:uid="{00000000-0005-0000-0000-00005C030000}"/>
    <cellStyle name="Normal 23 2" xfId="858" xr:uid="{00000000-0005-0000-0000-00005D030000}"/>
    <cellStyle name="Normal 23 2 2" xfId="859" xr:uid="{00000000-0005-0000-0000-00005E030000}"/>
    <cellStyle name="Normal 23 2 3" xfId="860" xr:uid="{00000000-0005-0000-0000-00005F030000}"/>
    <cellStyle name="Normal 23 3" xfId="861" xr:uid="{00000000-0005-0000-0000-000060030000}"/>
    <cellStyle name="Normal 23 3 2" xfId="862" xr:uid="{00000000-0005-0000-0000-000061030000}"/>
    <cellStyle name="Normal 23 3 3" xfId="863" xr:uid="{00000000-0005-0000-0000-000062030000}"/>
    <cellStyle name="Normal 23 4" xfId="864" xr:uid="{00000000-0005-0000-0000-000063030000}"/>
    <cellStyle name="Normal 23 5" xfId="865" xr:uid="{00000000-0005-0000-0000-000064030000}"/>
    <cellStyle name="Normal 24" xfId="866" xr:uid="{00000000-0005-0000-0000-000065030000}"/>
    <cellStyle name="Normal 24 2" xfId="867" xr:uid="{00000000-0005-0000-0000-000066030000}"/>
    <cellStyle name="Normal 24 3" xfId="868" xr:uid="{00000000-0005-0000-0000-000067030000}"/>
    <cellStyle name="Normal 25" xfId="869" xr:uid="{00000000-0005-0000-0000-000068030000}"/>
    <cellStyle name="Normal 25 2" xfId="870" xr:uid="{00000000-0005-0000-0000-000069030000}"/>
    <cellStyle name="Normal 25_VSAKIS-Tarpusavio operacijos-vidines operacijos-ketv-2010 11 15" xfId="871" xr:uid="{00000000-0005-0000-0000-00006A030000}"/>
    <cellStyle name="Normal 26" xfId="872" xr:uid="{00000000-0005-0000-0000-00006B030000}"/>
    <cellStyle name="Normal 26 2" xfId="873" xr:uid="{00000000-0005-0000-0000-00006C030000}"/>
    <cellStyle name="Normal 26 3" xfId="874" xr:uid="{00000000-0005-0000-0000-00006D030000}"/>
    <cellStyle name="Normal 26 6" xfId="875" xr:uid="{00000000-0005-0000-0000-00006E030000}"/>
    <cellStyle name="Normal 27" xfId="876" xr:uid="{00000000-0005-0000-0000-00006F030000}"/>
    <cellStyle name="Normal 27 2" xfId="877" xr:uid="{00000000-0005-0000-0000-000070030000}"/>
    <cellStyle name="Normal 27 6" xfId="878" xr:uid="{00000000-0005-0000-0000-000071030000}"/>
    <cellStyle name="Normal 28" xfId="879" xr:uid="{00000000-0005-0000-0000-000072030000}"/>
    <cellStyle name="Normal 28 2" xfId="880" xr:uid="{00000000-0005-0000-0000-000073030000}"/>
    <cellStyle name="Normal 28 3" xfId="881" xr:uid="{00000000-0005-0000-0000-000074030000}"/>
    <cellStyle name="Normal 29" xfId="882" xr:uid="{00000000-0005-0000-0000-000075030000}"/>
    <cellStyle name="Normal 3" xfId="883" xr:uid="{00000000-0005-0000-0000-000076030000}"/>
    <cellStyle name="Normal 3 2" xfId="884" xr:uid="{00000000-0005-0000-0000-000077030000}"/>
    <cellStyle name="Normal 3 3" xfId="885" xr:uid="{00000000-0005-0000-0000-000078030000}"/>
    <cellStyle name="Normal 3 3 2" xfId="886" xr:uid="{00000000-0005-0000-0000-000079030000}"/>
    <cellStyle name="Normal 3 3 2 2" xfId="887" xr:uid="{00000000-0005-0000-0000-00007A030000}"/>
    <cellStyle name="Normal 3 3 2 3" xfId="888" xr:uid="{00000000-0005-0000-0000-00007B030000}"/>
    <cellStyle name="Normal 3 3 3" xfId="889" xr:uid="{00000000-0005-0000-0000-00007C030000}"/>
    <cellStyle name="Normal 3 3 4" xfId="890" xr:uid="{00000000-0005-0000-0000-00007D030000}"/>
    <cellStyle name="Normal 3 4" xfId="891" xr:uid="{00000000-0005-0000-0000-00007E030000}"/>
    <cellStyle name="Normal 3 5" xfId="892" xr:uid="{00000000-0005-0000-0000-00007F030000}"/>
    <cellStyle name="Normal 3 6" xfId="893" xr:uid="{00000000-0005-0000-0000-000080030000}"/>
    <cellStyle name="Normal 3 8" xfId="894" xr:uid="{00000000-0005-0000-0000-000081030000}"/>
    <cellStyle name="Normal 3_VSAKIS-Tarpusavio operacijos-2010 11 12" xfId="895" xr:uid="{00000000-0005-0000-0000-000082030000}"/>
    <cellStyle name="Normal 30" xfId="896" xr:uid="{00000000-0005-0000-0000-000083030000}"/>
    <cellStyle name="Normal 31" xfId="897" xr:uid="{00000000-0005-0000-0000-000084030000}"/>
    <cellStyle name="Normal 32" xfId="898" xr:uid="{00000000-0005-0000-0000-000085030000}"/>
    <cellStyle name="Normal 4" xfId="899" xr:uid="{00000000-0005-0000-0000-000086030000}"/>
    <cellStyle name="Normal 4 2" xfId="900" xr:uid="{00000000-0005-0000-0000-000087030000}"/>
    <cellStyle name="Normal 4 3" xfId="901" xr:uid="{00000000-0005-0000-0000-000088030000}"/>
    <cellStyle name="Normal 4 4" xfId="902" xr:uid="{00000000-0005-0000-0000-000089030000}"/>
    <cellStyle name="Normal 4 5" xfId="903" xr:uid="{00000000-0005-0000-0000-00008A030000}"/>
    <cellStyle name="Normal 4 6" xfId="904" xr:uid="{00000000-0005-0000-0000-00008B030000}"/>
    <cellStyle name="Normal 4_VSAKIS-Tarpusavio operacijos-2010 11 12" xfId="905" xr:uid="{00000000-0005-0000-0000-00008C030000}"/>
    <cellStyle name="Normal 5" xfId="906" xr:uid="{00000000-0005-0000-0000-00008D030000}"/>
    <cellStyle name="Normal 5 2" xfId="907" xr:uid="{00000000-0005-0000-0000-00008E030000}"/>
    <cellStyle name="Normal 5 3" xfId="908" xr:uid="{00000000-0005-0000-0000-00008F030000}"/>
    <cellStyle name="Normal 5 4" xfId="909" xr:uid="{00000000-0005-0000-0000-000090030000}"/>
    <cellStyle name="Normal 5 4 2" xfId="910" xr:uid="{00000000-0005-0000-0000-000091030000}"/>
    <cellStyle name="Normal 5 5" xfId="911" xr:uid="{00000000-0005-0000-0000-000092030000}"/>
    <cellStyle name="Normal 5 6" xfId="912" xr:uid="{00000000-0005-0000-0000-000093030000}"/>
    <cellStyle name="Normal 6" xfId="913" xr:uid="{00000000-0005-0000-0000-000094030000}"/>
    <cellStyle name="Normal 6 2" xfId="914" xr:uid="{00000000-0005-0000-0000-000095030000}"/>
    <cellStyle name="Normal 6 3" xfId="915" xr:uid="{00000000-0005-0000-0000-000096030000}"/>
    <cellStyle name="Normal 6 4" xfId="916" xr:uid="{00000000-0005-0000-0000-000097030000}"/>
    <cellStyle name="Normal 7" xfId="917" xr:uid="{00000000-0005-0000-0000-000098030000}"/>
    <cellStyle name="Normal 7 2" xfId="918" xr:uid="{00000000-0005-0000-0000-000099030000}"/>
    <cellStyle name="Normal 7 3" xfId="919" xr:uid="{00000000-0005-0000-0000-00009A030000}"/>
    <cellStyle name="Normal 7 4" xfId="920" xr:uid="{00000000-0005-0000-0000-00009B030000}"/>
    <cellStyle name="Normal 7 4 2" xfId="921" xr:uid="{00000000-0005-0000-0000-00009C030000}"/>
    <cellStyle name="Normal 7 5" xfId="922" xr:uid="{00000000-0005-0000-0000-00009D030000}"/>
    <cellStyle name="Normal 7 6" xfId="923" xr:uid="{00000000-0005-0000-0000-00009E030000}"/>
    <cellStyle name="Normal 8" xfId="924" xr:uid="{00000000-0005-0000-0000-00009F030000}"/>
    <cellStyle name="Normal 8 2" xfId="925" xr:uid="{00000000-0005-0000-0000-0000A0030000}"/>
    <cellStyle name="Normal 8 3" xfId="926" xr:uid="{00000000-0005-0000-0000-0000A1030000}"/>
    <cellStyle name="Normal 9" xfId="927" xr:uid="{00000000-0005-0000-0000-0000A2030000}"/>
    <cellStyle name="Normal 9 2" xfId="928" xr:uid="{00000000-0005-0000-0000-0000A3030000}"/>
    <cellStyle name="Normal 9 3" xfId="929" xr:uid="{00000000-0005-0000-0000-0000A4030000}"/>
    <cellStyle name="Normal_16VSAFAS" xfId="930" xr:uid="{00000000-0005-0000-0000-0000A5030000}"/>
    <cellStyle name="Normal_20VSAFAS3-5p" xfId="931" xr:uid="{00000000-0005-0000-0000-0000A7030000}"/>
    <cellStyle name="Normal_20VSAFAS3-5p 2" xfId="1086" xr:uid="{00000000-0005-0000-0000-0000A8030000}"/>
    <cellStyle name="Normal_3VSAFASpp" xfId="932" xr:uid="{00000000-0005-0000-0000-0000A9030000}"/>
    <cellStyle name="Note" xfId="933" xr:uid="{00000000-0005-0000-0000-0000AC030000}"/>
    <cellStyle name="Note 10" xfId="934" xr:uid="{00000000-0005-0000-0000-0000AD030000}"/>
    <cellStyle name="Note 2" xfId="935" xr:uid="{00000000-0005-0000-0000-0000AE030000}"/>
    <cellStyle name="Note 2 2" xfId="936" xr:uid="{00000000-0005-0000-0000-0000AF030000}"/>
    <cellStyle name="Note 2 3" xfId="937" xr:uid="{00000000-0005-0000-0000-0000B0030000}"/>
    <cellStyle name="Note 3" xfId="938" xr:uid="{00000000-0005-0000-0000-0000B1030000}"/>
    <cellStyle name="Note 3 2" xfId="939" xr:uid="{00000000-0005-0000-0000-0000B2030000}"/>
    <cellStyle name="Note 3 3" xfId="940" xr:uid="{00000000-0005-0000-0000-0000B3030000}"/>
    <cellStyle name="Note 4" xfId="941" xr:uid="{00000000-0005-0000-0000-0000B4030000}"/>
    <cellStyle name="Note 4 2" xfId="942" xr:uid="{00000000-0005-0000-0000-0000B5030000}"/>
    <cellStyle name="Note 4 3" xfId="943" xr:uid="{00000000-0005-0000-0000-0000B6030000}"/>
    <cellStyle name="Note 5" xfId="944" xr:uid="{00000000-0005-0000-0000-0000B7030000}"/>
    <cellStyle name="Note 5 2" xfId="945" xr:uid="{00000000-0005-0000-0000-0000B8030000}"/>
    <cellStyle name="Note 5 3" xfId="946" xr:uid="{00000000-0005-0000-0000-0000B9030000}"/>
    <cellStyle name="Note 6" xfId="947" xr:uid="{00000000-0005-0000-0000-0000BA030000}"/>
    <cellStyle name="Note 6 2" xfId="948" xr:uid="{00000000-0005-0000-0000-0000BB030000}"/>
    <cellStyle name="Note 6 3" xfId="949" xr:uid="{00000000-0005-0000-0000-0000BC030000}"/>
    <cellStyle name="Note 7" xfId="950" xr:uid="{00000000-0005-0000-0000-0000BD030000}"/>
    <cellStyle name="Note 7 2" xfId="951" xr:uid="{00000000-0005-0000-0000-0000BE030000}"/>
    <cellStyle name="Note 7 3" xfId="952" xr:uid="{00000000-0005-0000-0000-0000BF030000}"/>
    <cellStyle name="Note 8" xfId="953" xr:uid="{00000000-0005-0000-0000-0000C0030000}"/>
    <cellStyle name="Note 8 2" xfId="954" xr:uid="{00000000-0005-0000-0000-0000C1030000}"/>
    <cellStyle name="Note 8 3" xfId="955" xr:uid="{00000000-0005-0000-0000-0000C2030000}"/>
    <cellStyle name="Note 9" xfId="956" xr:uid="{00000000-0005-0000-0000-0000C3030000}"/>
    <cellStyle name="Note 9 2" xfId="957" xr:uid="{00000000-0005-0000-0000-0000C4030000}"/>
    <cellStyle name="Note 9 3" xfId="958" xr:uid="{00000000-0005-0000-0000-0000C5030000}"/>
    <cellStyle name="Note_10VSAFAS2,3p" xfId="959" xr:uid="{00000000-0005-0000-0000-0000C6030000}"/>
    <cellStyle name="Output 2" xfId="960" xr:uid="{00000000-0005-0000-0000-0000C7030000}"/>
    <cellStyle name="Output 3" xfId="961" xr:uid="{00000000-0005-0000-0000-0000C8030000}"/>
    <cellStyle name="Output 4" xfId="962" xr:uid="{00000000-0005-0000-0000-0000C9030000}"/>
    <cellStyle name="Output 5" xfId="963" xr:uid="{00000000-0005-0000-0000-0000CA030000}"/>
    <cellStyle name="Output 6" xfId="964" xr:uid="{00000000-0005-0000-0000-0000CB030000}"/>
    <cellStyle name="Output 7" xfId="965" xr:uid="{00000000-0005-0000-0000-0000CC030000}"/>
    <cellStyle name="Output 8" xfId="966" xr:uid="{00000000-0005-0000-0000-0000CD030000}"/>
    <cellStyle name="Output 9" xfId="967" xr:uid="{00000000-0005-0000-0000-0000CE030000}"/>
    <cellStyle name="Paprastas_2009_06_PARAISKA_skatinamuju_paslaugu" xfId="968" xr:uid="{00000000-0005-0000-0000-0000CF030000}"/>
    <cellStyle name="SAPBEXaggData" xfId="969" xr:uid="{00000000-0005-0000-0000-0000D0030000}"/>
    <cellStyle name="SAPBEXaggData 2" xfId="970" xr:uid="{00000000-0005-0000-0000-0000D1030000}"/>
    <cellStyle name="SAPBEXaggDataEmph" xfId="971" xr:uid="{00000000-0005-0000-0000-0000D2030000}"/>
    <cellStyle name="SAPBEXaggItem" xfId="972" xr:uid="{00000000-0005-0000-0000-0000D3030000}"/>
    <cellStyle name="SAPBEXaggItem 2" xfId="973" xr:uid="{00000000-0005-0000-0000-0000D4030000}"/>
    <cellStyle name="SAPBEXaggItemX" xfId="974" xr:uid="{00000000-0005-0000-0000-0000D5030000}"/>
    <cellStyle name="SAPBEXchaText" xfId="975" xr:uid="{00000000-0005-0000-0000-0000D6030000}"/>
    <cellStyle name="SAPBEXchaText 2" xfId="976" xr:uid="{00000000-0005-0000-0000-0000D7030000}"/>
    <cellStyle name="SAPBEXexcBad7" xfId="977" xr:uid="{00000000-0005-0000-0000-0000D8030000}"/>
    <cellStyle name="SAPBEXexcBad7 2" xfId="978" xr:uid="{00000000-0005-0000-0000-0000D9030000}"/>
    <cellStyle name="SAPBEXexcBad8" xfId="979" xr:uid="{00000000-0005-0000-0000-0000DA030000}"/>
    <cellStyle name="SAPBEXexcBad8 2" xfId="980" xr:uid="{00000000-0005-0000-0000-0000DB030000}"/>
    <cellStyle name="SAPBEXexcBad9" xfId="981" xr:uid="{00000000-0005-0000-0000-0000DC030000}"/>
    <cellStyle name="SAPBEXexcBad9 2" xfId="982" xr:uid="{00000000-0005-0000-0000-0000DD030000}"/>
    <cellStyle name="SAPBEXexcCritical4" xfId="983" xr:uid="{00000000-0005-0000-0000-0000DE030000}"/>
    <cellStyle name="SAPBEXexcCritical4 2" xfId="984" xr:uid="{00000000-0005-0000-0000-0000DF030000}"/>
    <cellStyle name="SAPBEXexcCritical5" xfId="985" xr:uid="{00000000-0005-0000-0000-0000E0030000}"/>
    <cellStyle name="SAPBEXexcCritical5 2" xfId="986" xr:uid="{00000000-0005-0000-0000-0000E1030000}"/>
    <cellStyle name="SAPBEXexcCritical6" xfId="987" xr:uid="{00000000-0005-0000-0000-0000E2030000}"/>
    <cellStyle name="SAPBEXexcCritical6 2" xfId="988" xr:uid="{00000000-0005-0000-0000-0000E3030000}"/>
    <cellStyle name="SAPBEXexcGood1" xfId="989" xr:uid="{00000000-0005-0000-0000-0000E4030000}"/>
    <cellStyle name="SAPBEXexcGood1 2" xfId="990" xr:uid="{00000000-0005-0000-0000-0000E5030000}"/>
    <cellStyle name="SAPBEXexcGood2" xfId="991" xr:uid="{00000000-0005-0000-0000-0000E6030000}"/>
    <cellStyle name="SAPBEXexcGood2 2" xfId="992" xr:uid="{00000000-0005-0000-0000-0000E7030000}"/>
    <cellStyle name="SAPBEXexcGood3" xfId="993" xr:uid="{00000000-0005-0000-0000-0000E8030000}"/>
    <cellStyle name="SAPBEXexcGood3 2" xfId="994" xr:uid="{00000000-0005-0000-0000-0000E9030000}"/>
    <cellStyle name="SAPBEXfilterDrill" xfId="995" xr:uid="{00000000-0005-0000-0000-0000EA030000}"/>
    <cellStyle name="SAPBEXfilterDrill 2" xfId="996" xr:uid="{00000000-0005-0000-0000-0000EB030000}"/>
    <cellStyle name="SAPBEXfilterItem" xfId="997" xr:uid="{00000000-0005-0000-0000-0000EC030000}"/>
    <cellStyle name="SAPBEXfilterItem 2" xfId="998" xr:uid="{00000000-0005-0000-0000-0000ED030000}"/>
    <cellStyle name="SAPBEXfilterItem 2 2" xfId="999" xr:uid="{00000000-0005-0000-0000-0000EE030000}"/>
    <cellStyle name="SAPBEXfilterItem 2 3" xfId="1000" xr:uid="{00000000-0005-0000-0000-0000EF030000}"/>
    <cellStyle name="SAPBEXfilterItem 3" xfId="1001" xr:uid="{00000000-0005-0000-0000-0000F0030000}"/>
    <cellStyle name="SAPBEXfilterItem 4" xfId="1002" xr:uid="{00000000-0005-0000-0000-0000F1030000}"/>
    <cellStyle name="SAPBEXfilterText" xfId="1003" xr:uid="{00000000-0005-0000-0000-0000F2030000}"/>
    <cellStyle name="SAPBEXfilterText 2" xfId="1004" xr:uid="{00000000-0005-0000-0000-0000F3030000}"/>
    <cellStyle name="SAPBEXfilterText 2 2" xfId="1005" xr:uid="{00000000-0005-0000-0000-0000F4030000}"/>
    <cellStyle name="SAPBEXfilterText 2 3" xfId="1006" xr:uid="{00000000-0005-0000-0000-0000F5030000}"/>
    <cellStyle name="SAPBEXfilterText 3" xfId="1007" xr:uid="{00000000-0005-0000-0000-0000F6030000}"/>
    <cellStyle name="SAPBEXfilterText 4" xfId="1008" xr:uid="{00000000-0005-0000-0000-0000F7030000}"/>
    <cellStyle name="SAPBEXformats" xfId="1009" xr:uid="{00000000-0005-0000-0000-0000F8030000}"/>
    <cellStyle name="SAPBEXformats 2" xfId="1010" xr:uid="{00000000-0005-0000-0000-0000F9030000}"/>
    <cellStyle name="SAPBEXheaderItem" xfId="1011" xr:uid="{00000000-0005-0000-0000-0000FA030000}"/>
    <cellStyle name="SAPBEXheaderItem 2" xfId="1012" xr:uid="{00000000-0005-0000-0000-0000FB030000}"/>
    <cellStyle name="SAPBEXheaderText" xfId="1013" xr:uid="{00000000-0005-0000-0000-0000FC030000}"/>
    <cellStyle name="SAPBEXheaderText 2" xfId="1014" xr:uid="{00000000-0005-0000-0000-0000FD030000}"/>
    <cellStyle name="SAPBEXHLevel0" xfId="1015" xr:uid="{00000000-0005-0000-0000-0000FE030000}"/>
    <cellStyle name="SAPBEXHLevel0 2" xfId="1016" xr:uid="{00000000-0005-0000-0000-0000FF030000}"/>
    <cellStyle name="SAPBEXHLevel0X" xfId="1017" xr:uid="{00000000-0005-0000-0000-000000040000}"/>
    <cellStyle name="SAPBEXHLevel0X 2" xfId="1018" xr:uid="{00000000-0005-0000-0000-000001040000}"/>
    <cellStyle name="SAPBEXHLevel0X 3" xfId="1019" xr:uid="{00000000-0005-0000-0000-000002040000}"/>
    <cellStyle name="SAPBEXHLevel1" xfId="1020" xr:uid="{00000000-0005-0000-0000-000003040000}"/>
    <cellStyle name="SAPBEXHLevel1 2" xfId="1021" xr:uid="{00000000-0005-0000-0000-000004040000}"/>
    <cellStyle name="SAPBEXHLevel1X" xfId="1022" xr:uid="{00000000-0005-0000-0000-000005040000}"/>
    <cellStyle name="SAPBEXHLevel1X 2" xfId="1023" xr:uid="{00000000-0005-0000-0000-000006040000}"/>
    <cellStyle name="SAPBEXHLevel1X 3" xfId="1024" xr:uid="{00000000-0005-0000-0000-000007040000}"/>
    <cellStyle name="SAPBEXHLevel2" xfId="1025" xr:uid="{00000000-0005-0000-0000-000008040000}"/>
    <cellStyle name="SAPBEXHLevel2 2" xfId="1026" xr:uid="{00000000-0005-0000-0000-000009040000}"/>
    <cellStyle name="SAPBEXHLevel2X" xfId="1027" xr:uid="{00000000-0005-0000-0000-00000A040000}"/>
    <cellStyle name="SAPBEXHLevel2X 2" xfId="1028" xr:uid="{00000000-0005-0000-0000-00000B040000}"/>
    <cellStyle name="SAPBEXHLevel2X 3" xfId="1029" xr:uid="{00000000-0005-0000-0000-00000C040000}"/>
    <cellStyle name="SAPBEXHLevel3" xfId="1030" xr:uid="{00000000-0005-0000-0000-00000D040000}"/>
    <cellStyle name="SAPBEXHLevel3 2" xfId="1031" xr:uid="{00000000-0005-0000-0000-00000E040000}"/>
    <cellStyle name="SAPBEXHLevel3X" xfId="1032" xr:uid="{00000000-0005-0000-0000-00000F040000}"/>
    <cellStyle name="SAPBEXHLevel3X 2" xfId="1033" xr:uid="{00000000-0005-0000-0000-000010040000}"/>
    <cellStyle name="SAPBEXHLevel3X 3" xfId="1034" xr:uid="{00000000-0005-0000-0000-000011040000}"/>
    <cellStyle name="SAPBEXinputData" xfId="1035" xr:uid="{00000000-0005-0000-0000-000012040000}"/>
    <cellStyle name="SAPBEXinputData 2" xfId="1036" xr:uid="{00000000-0005-0000-0000-000013040000}"/>
    <cellStyle name="SAPBEXinputData 3" xfId="1037" xr:uid="{00000000-0005-0000-0000-000014040000}"/>
    <cellStyle name="SAPBEXItemHeader" xfId="1038" xr:uid="{00000000-0005-0000-0000-000015040000}"/>
    <cellStyle name="SAPBEXresData" xfId="1039" xr:uid="{00000000-0005-0000-0000-000016040000}"/>
    <cellStyle name="SAPBEXresDataEmph" xfId="1040" xr:uid="{00000000-0005-0000-0000-000017040000}"/>
    <cellStyle name="SAPBEXresItem" xfId="1041" xr:uid="{00000000-0005-0000-0000-000018040000}"/>
    <cellStyle name="SAPBEXresItemX" xfId="1042" xr:uid="{00000000-0005-0000-0000-000019040000}"/>
    <cellStyle name="SAPBEXstdData" xfId="1043" xr:uid="{00000000-0005-0000-0000-00001A040000}"/>
    <cellStyle name="SAPBEXstdData 2" xfId="1044" xr:uid="{00000000-0005-0000-0000-00001B040000}"/>
    <cellStyle name="SAPBEXstdDataEmph" xfId="1045" xr:uid="{00000000-0005-0000-0000-00001C040000}"/>
    <cellStyle name="SAPBEXstdItem" xfId="1046" xr:uid="{00000000-0005-0000-0000-00001D040000}"/>
    <cellStyle name="SAPBEXstdItem 2" xfId="1047" xr:uid="{00000000-0005-0000-0000-00001E040000}"/>
    <cellStyle name="SAPBEXstdItemX" xfId="1048" xr:uid="{00000000-0005-0000-0000-00001F040000}"/>
    <cellStyle name="SAPBEXtitle" xfId="1049" xr:uid="{00000000-0005-0000-0000-000020040000}"/>
    <cellStyle name="SAPBEXunassignedItem" xfId="1050" xr:uid="{00000000-0005-0000-0000-000021040000}"/>
    <cellStyle name="SAPBEXunassignedItem 2" xfId="1051" xr:uid="{00000000-0005-0000-0000-000022040000}"/>
    <cellStyle name="SAPBEXundefined" xfId="1052" xr:uid="{00000000-0005-0000-0000-000023040000}"/>
    <cellStyle name="Sheet Title" xfId="1053" xr:uid="{00000000-0005-0000-0000-000024040000}"/>
    <cellStyle name="STYL1 - Style1" xfId="1054" xr:uid="{00000000-0005-0000-0000-000025040000}"/>
    <cellStyle name="STYL1 - Style1 2" xfId="1055" xr:uid="{00000000-0005-0000-0000-000026040000}"/>
    <cellStyle name="STYL1 - Style1 3" xfId="1056" xr:uid="{00000000-0005-0000-0000-000027040000}"/>
    <cellStyle name="Stilius 1" xfId="1057" xr:uid="{00000000-0005-0000-0000-000028040000}"/>
    <cellStyle name="Table Heading" xfId="1058" xr:uid="{00000000-0005-0000-0000-000029040000}"/>
    <cellStyle name="Total 2" xfId="1059" xr:uid="{00000000-0005-0000-0000-00002A040000}"/>
    <cellStyle name="Total 2 2" xfId="1060" xr:uid="{00000000-0005-0000-0000-00002B040000}"/>
    <cellStyle name="Total 3" xfId="1061" xr:uid="{00000000-0005-0000-0000-00002C040000}"/>
    <cellStyle name="Total 3 2" xfId="1062" xr:uid="{00000000-0005-0000-0000-00002D040000}"/>
    <cellStyle name="Total 4" xfId="1063" xr:uid="{00000000-0005-0000-0000-00002E040000}"/>
    <cellStyle name="Total 4 2" xfId="1064" xr:uid="{00000000-0005-0000-0000-00002F040000}"/>
    <cellStyle name="Total 5" xfId="1065" xr:uid="{00000000-0005-0000-0000-000030040000}"/>
    <cellStyle name="Total 5 2" xfId="1066" xr:uid="{00000000-0005-0000-0000-000031040000}"/>
    <cellStyle name="Total 6" xfId="1067" xr:uid="{00000000-0005-0000-0000-000032040000}"/>
    <cellStyle name="Total 6 2" xfId="1068" xr:uid="{00000000-0005-0000-0000-000033040000}"/>
    <cellStyle name="Total 7" xfId="1069" xr:uid="{00000000-0005-0000-0000-000034040000}"/>
    <cellStyle name="Total 7 2" xfId="1070" xr:uid="{00000000-0005-0000-0000-000035040000}"/>
    <cellStyle name="Total 8" xfId="1071" xr:uid="{00000000-0005-0000-0000-000036040000}"/>
    <cellStyle name="Total 8 2" xfId="1072" xr:uid="{00000000-0005-0000-0000-000037040000}"/>
    <cellStyle name="Total 9" xfId="1073" xr:uid="{00000000-0005-0000-0000-000038040000}"/>
    <cellStyle name="Total 9 2" xfId="1074" xr:uid="{00000000-0005-0000-0000-000039040000}"/>
    <cellStyle name="Valiuta 2" xfId="1088" xr:uid="{00000000-0005-0000-0000-00003A040000}"/>
    <cellStyle name="Valiuta 3" xfId="1085" xr:uid="{00000000-0005-0000-0000-00003B040000}"/>
    <cellStyle name="Warning Text 2" xfId="1075" xr:uid="{00000000-0005-0000-0000-00003C040000}"/>
    <cellStyle name="Warning Text 3" xfId="1076" xr:uid="{00000000-0005-0000-0000-00003D040000}"/>
    <cellStyle name="Warning Text 4" xfId="1077" xr:uid="{00000000-0005-0000-0000-00003E040000}"/>
    <cellStyle name="Warning Text 5" xfId="1078" xr:uid="{00000000-0005-0000-0000-00003F040000}"/>
    <cellStyle name="Warning Text 6" xfId="1079" xr:uid="{00000000-0005-0000-0000-000040040000}"/>
    <cellStyle name="Warning Text 7" xfId="1080" xr:uid="{00000000-0005-0000-0000-000041040000}"/>
    <cellStyle name="Warning Text 8" xfId="1081" xr:uid="{00000000-0005-0000-0000-000042040000}"/>
    <cellStyle name="Warning Text 9" xfId="1082" xr:uid="{00000000-0005-0000-0000-000043040000}"/>
    <cellStyle name="Обычный_FAS_primary docs_MM_SD" xfId="1083" xr:uid="{00000000-0005-0000-0000-000044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2"/>
  <sheetViews>
    <sheetView showGridLines="0" view="pageBreakPreview" zoomScaleNormal="100" zoomScaleSheetLayoutView="100" workbookViewId="0">
      <selection activeCell="F80" sqref="F80:F81"/>
    </sheetView>
  </sheetViews>
  <sheetFormatPr defaultColWidth="9.140625"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7.7109375" style="34" customWidth="1"/>
    <col min="5" max="5" width="6.5703125" style="32" customWidth="1"/>
    <col min="6" max="6" width="14.5703125" style="33" customWidth="1"/>
    <col min="7" max="7" width="15.85546875" style="33" customWidth="1"/>
    <col min="8" max="16384" width="9.140625" style="33"/>
  </cols>
  <sheetData>
    <row r="1" spans="1:7">
      <c r="A1" s="31"/>
      <c r="B1" s="32"/>
      <c r="C1" s="32"/>
      <c r="D1" s="32"/>
      <c r="E1" s="2"/>
      <c r="F1" s="31"/>
      <c r="G1" s="31"/>
    </row>
    <row r="2" spans="1:7">
      <c r="E2" s="335" t="s">
        <v>269</v>
      </c>
      <c r="F2" s="336"/>
      <c r="G2" s="336"/>
    </row>
    <row r="3" spans="1:7">
      <c r="E3" s="337" t="s">
        <v>245</v>
      </c>
      <c r="F3" s="338"/>
      <c r="G3" s="338"/>
    </row>
    <row r="5" spans="1:7">
      <c r="A5" s="314" t="s">
        <v>355</v>
      </c>
      <c r="B5" s="315"/>
      <c r="C5" s="315"/>
      <c r="D5" s="315"/>
      <c r="E5" s="315"/>
      <c r="F5" s="310"/>
      <c r="G5" s="310"/>
    </row>
    <row r="6" spans="1:7">
      <c r="A6" s="340"/>
      <c r="B6" s="340"/>
      <c r="C6" s="340"/>
      <c r="D6" s="340"/>
      <c r="E6" s="340"/>
      <c r="F6" s="340"/>
      <c r="G6" s="340"/>
    </row>
    <row r="7" spans="1:7">
      <c r="A7" s="306" t="s">
        <v>449</v>
      </c>
      <c r="B7" s="307"/>
      <c r="C7" s="307"/>
      <c r="D7" s="307"/>
      <c r="E7" s="307"/>
      <c r="F7" s="308"/>
      <c r="G7" s="308"/>
    </row>
    <row r="8" spans="1:7">
      <c r="A8" s="302" t="s">
        <v>394</v>
      </c>
      <c r="B8" s="339"/>
      <c r="C8" s="339"/>
      <c r="D8" s="339"/>
      <c r="E8" s="339"/>
      <c r="F8" s="310"/>
      <c r="G8" s="310"/>
    </row>
    <row r="9" spans="1:7" ht="12.75" customHeight="1">
      <c r="A9" s="306" t="s">
        <v>450</v>
      </c>
      <c r="B9" s="307"/>
      <c r="C9" s="307"/>
      <c r="D9" s="307"/>
      <c r="E9" s="307"/>
      <c r="F9" s="308"/>
      <c r="G9" s="308"/>
    </row>
    <row r="10" spans="1:7">
      <c r="A10" s="311" t="s">
        <v>395</v>
      </c>
      <c r="B10" s="312"/>
      <c r="C10" s="312"/>
      <c r="D10" s="312"/>
      <c r="E10" s="312"/>
      <c r="F10" s="313"/>
      <c r="G10" s="313"/>
    </row>
    <row r="11" spans="1:7">
      <c r="A11" s="313"/>
      <c r="B11" s="313"/>
      <c r="C11" s="313"/>
      <c r="D11" s="313"/>
      <c r="E11" s="313"/>
      <c r="F11" s="313"/>
      <c r="G11" s="313"/>
    </row>
    <row r="12" spans="1:7">
      <c r="A12" s="309"/>
      <c r="B12" s="310"/>
      <c r="C12" s="310"/>
      <c r="D12" s="310"/>
      <c r="E12" s="310"/>
    </row>
    <row r="13" spans="1:7">
      <c r="A13" s="314" t="s">
        <v>271</v>
      </c>
      <c r="B13" s="315"/>
      <c r="C13" s="315"/>
      <c r="D13" s="315"/>
      <c r="E13" s="315"/>
      <c r="F13" s="316"/>
      <c r="G13" s="316"/>
    </row>
    <row r="14" spans="1:7">
      <c r="A14" s="314" t="s">
        <v>476</v>
      </c>
      <c r="B14" s="315"/>
      <c r="C14" s="315"/>
      <c r="D14" s="315"/>
      <c r="E14" s="315"/>
      <c r="F14" s="316"/>
      <c r="G14" s="316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302" t="s">
        <v>475</v>
      </c>
      <c r="B16" s="303"/>
      <c r="C16" s="303"/>
      <c r="D16" s="303"/>
      <c r="E16" s="303"/>
      <c r="F16" s="304"/>
      <c r="G16" s="304"/>
    </row>
    <row r="17" spans="1:7">
      <c r="A17" s="302" t="s">
        <v>272</v>
      </c>
      <c r="B17" s="302"/>
      <c r="C17" s="302"/>
      <c r="D17" s="302"/>
      <c r="E17" s="302"/>
      <c r="F17" s="304"/>
      <c r="G17" s="304"/>
    </row>
    <row r="18" spans="1:7" ht="12.75" customHeight="1">
      <c r="A18" s="35"/>
      <c r="B18" s="38"/>
      <c r="C18" s="38"/>
      <c r="D18" s="305" t="s">
        <v>451</v>
      </c>
      <c r="E18" s="305"/>
      <c r="F18" s="305"/>
      <c r="G18" s="305"/>
    </row>
    <row r="19" spans="1:7" ht="67.5" customHeight="1">
      <c r="A19" s="5" t="s">
        <v>241</v>
      </c>
      <c r="B19" s="320" t="s">
        <v>273</v>
      </c>
      <c r="C19" s="321"/>
      <c r="D19" s="322"/>
      <c r="E19" s="40" t="s">
        <v>274</v>
      </c>
      <c r="F19" s="41" t="s">
        <v>275</v>
      </c>
      <c r="G19" s="41" t="s">
        <v>276</v>
      </c>
    </row>
    <row r="20" spans="1:7" s="34" customFormat="1" ht="12.75" customHeight="1">
      <c r="A20" s="41" t="s">
        <v>277</v>
      </c>
      <c r="B20" s="42" t="s">
        <v>278</v>
      </c>
      <c r="C20" s="43"/>
      <c r="D20" s="44"/>
      <c r="E20" s="45"/>
      <c r="F20" s="281">
        <f>SUM(F21+F27)</f>
        <v>2080471.0100000005</v>
      </c>
      <c r="G20" s="281">
        <f>SUM(G21+G27)</f>
        <v>2083792.8299999996</v>
      </c>
    </row>
    <row r="21" spans="1:7" s="34" customFormat="1" ht="12.75" customHeight="1">
      <c r="A21" s="46" t="s">
        <v>279</v>
      </c>
      <c r="B21" s="47" t="s">
        <v>280</v>
      </c>
      <c r="C21" s="48"/>
      <c r="D21" s="49"/>
      <c r="E21" s="45" t="s">
        <v>441</v>
      </c>
      <c r="F21" s="282"/>
      <c r="G21" s="282"/>
    </row>
    <row r="22" spans="1:7" s="34" customFormat="1" ht="12.75" customHeight="1">
      <c r="A22" s="10" t="s">
        <v>290</v>
      </c>
      <c r="B22" s="11"/>
      <c r="C22" s="27" t="s">
        <v>356</v>
      </c>
      <c r="D22" s="50"/>
      <c r="E22" s="51"/>
      <c r="F22" s="282"/>
      <c r="G22" s="282"/>
    </row>
    <row r="23" spans="1:7" s="34" customFormat="1" ht="12.75" customHeight="1">
      <c r="A23" s="10" t="s">
        <v>291</v>
      </c>
      <c r="B23" s="11"/>
      <c r="C23" s="27" t="s">
        <v>357</v>
      </c>
      <c r="D23" s="28"/>
      <c r="E23" s="52"/>
      <c r="F23" s="282"/>
      <c r="G23" s="282"/>
    </row>
    <row r="24" spans="1:7" s="34" customFormat="1" ht="12.75" customHeight="1">
      <c r="A24" s="10" t="s">
        <v>323</v>
      </c>
      <c r="B24" s="11"/>
      <c r="C24" s="27" t="s">
        <v>358</v>
      </c>
      <c r="D24" s="28"/>
      <c r="E24" s="52"/>
      <c r="F24" s="282"/>
      <c r="G24" s="282"/>
    </row>
    <row r="25" spans="1:7" s="34" customFormat="1" ht="12.75" customHeight="1">
      <c r="A25" s="10" t="s">
        <v>359</v>
      </c>
      <c r="B25" s="11"/>
      <c r="C25" s="27" t="s">
        <v>360</v>
      </c>
      <c r="D25" s="28"/>
      <c r="E25" s="13"/>
      <c r="F25" s="282"/>
      <c r="G25" s="282"/>
    </row>
    <row r="26" spans="1:7" s="34" customFormat="1" ht="12.75" customHeight="1">
      <c r="A26" s="53" t="s">
        <v>361</v>
      </c>
      <c r="B26" s="11"/>
      <c r="C26" s="54" t="s">
        <v>362</v>
      </c>
      <c r="D26" s="50"/>
      <c r="E26" s="13"/>
      <c r="F26" s="282"/>
      <c r="G26" s="282"/>
    </row>
    <row r="27" spans="1:7" s="34" customFormat="1" ht="12.75" customHeight="1">
      <c r="A27" s="55" t="s">
        <v>281</v>
      </c>
      <c r="B27" s="56" t="s">
        <v>282</v>
      </c>
      <c r="C27" s="57"/>
      <c r="D27" s="58"/>
      <c r="E27" s="262" t="s">
        <v>467</v>
      </c>
      <c r="F27" s="281">
        <f>SUM(F29+F30+F31+F32+F33+F34+F35+F36+F37)</f>
        <v>2080471.0100000005</v>
      </c>
      <c r="G27" s="281">
        <f>SUM(G29+G30+G31+G32+G33+G34+G35+G36+G37)</f>
        <v>2083792.8299999996</v>
      </c>
    </row>
    <row r="28" spans="1:7" s="34" customFormat="1" ht="12.75" customHeight="1">
      <c r="A28" s="10" t="s">
        <v>326</v>
      </c>
      <c r="B28" s="11"/>
      <c r="C28" s="27" t="s">
        <v>363</v>
      </c>
      <c r="D28" s="28"/>
      <c r="E28" s="52"/>
      <c r="F28" s="282"/>
      <c r="G28" s="282"/>
    </row>
    <row r="29" spans="1:7" s="34" customFormat="1" ht="12.75" customHeight="1">
      <c r="A29" s="10" t="s">
        <v>328</v>
      </c>
      <c r="B29" s="11"/>
      <c r="C29" s="27" t="s">
        <v>364</v>
      </c>
      <c r="D29" s="28"/>
      <c r="E29" s="52"/>
      <c r="F29" s="282">
        <v>1152364.6200000001</v>
      </c>
      <c r="G29" s="282">
        <v>1156753.3799999999</v>
      </c>
    </row>
    <row r="30" spans="1:7" s="34" customFormat="1" ht="12.75" customHeight="1">
      <c r="A30" s="10" t="s">
        <v>330</v>
      </c>
      <c r="B30" s="11"/>
      <c r="C30" s="27" t="s">
        <v>365</v>
      </c>
      <c r="D30" s="28"/>
      <c r="E30" s="52"/>
      <c r="F30" s="282">
        <v>34140.11</v>
      </c>
      <c r="G30" s="282">
        <v>34781.42</v>
      </c>
    </row>
    <row r="31" spans="1:7" s="34" customFormat="1" ht="12.75" customHeight="1">
      <c r="A31" s="10" t="s">
        <v>332</v>
      </c>
      <c r="B31" s="11"/>
      <c r="C31" s="27" t="s">
        <v>366</v>
      </c>
      <c r="D31" s="28"/>
      <c r="E31" s="52"/>
      <c r="F31" s="282"/>
      <c r="G31" s="282"/>
    </row>
    <row r="32" spans="1:7" s="34" customFormat="1" ht="12.75" customHeight="1">
      <c r="A32" s="10" t="s">
        <v>334</v>
      </c>
      <c r="B32" s="11"/>
      <c r="C32" s="27" t="s">
        <v>367</v>
      </c>
      <c r="D32" s="28"/>
      <c r="E32" s="52"/>
      <c r="F32" s="282">
        <v>17924.810000000001</v>
      </c>
      <c r="G32" s="282">
        <v>19033.88</v>
      </c>
    </row>
    <row r="33" spans="1:7" s="34" customFormat="1" ht="12.75" customHeight="1">
      <c r="A33" s="10" t="s">
        <v>336</v>
      </c>
      <c r="B33" s="11"/>
      <c r="C33" s="27" t="s">
        <v>368</v>
      </c>
      <c r="D33" s="28"/>
      <c r="E33" s="52"/>
      <c r="F33" s="281">
        <v>4445.8</v>
      </c>
      <c r="G33" s="281">
        <v>4862.38</v>
      </c>
    </row>
    <row r="34" spans="1:7" s="34" customFormat="1" ht="12.75" customHeight="1">
      <c r="A34" s="10" t="s">
        <v>338</v>
      </c>
      <c r="B34" s="11"/>
      <c r="C34" s="27" t="s">
        <v>369</v>
      </c>
      <c r="D34" s="28"/>
      <c r="E34" s="52"/>
      <c r="F34" s="282"/>
      <c r="G34" s="282"/>
    </row>
    <row r="35" spans="1:7" s="34" customFormat="1" ht="12.75" customHeight="1">
      <c r="A35" s="10" t="s">
        <v>340</v>
      </c>
      <c r="B35" s="11"/>
      <c r="C35" s="27" t="s">
        <v>370</v>
      </c>
      <c r="D35" s="28"/>
      <c r="E35" s="52"/>
      <c r="F35" s="282">
        <v>5315.37</v>
      </c>
      <c r="G35" s="282">
        <v>1118.23</v>
      </c>
    </row>
    <row r="36" spans="1:7" s="34" customFormat="1" ht="12.75" customHeight="1">
      <c r="A36" s="10" t="s">
        <v>371</v>
      </c>
      <c r="B36" s="20"/>
      <c r="C36" s="22" t="s">
        <v>396</v>
      </c>
      <c r="D36" s="12"/>
      <c r="E36" s="52"/>
      <c r="F36" s="282">
        <v>52038.11</v>
      </c>
      <c r="G36" s="282">
        <v>53001.35</v>
      </c>
    </row>
    <row r="37" spans="1:7" s="34" customFormat="1" ht="12.75" customHeight="1">
      <c r="A37" s="10" t="s">
        <v>343</v>
      </c>
      <c r="B37" s="11"/>
      <c r="C37" s="27" t="s">
        <v>372</v>
      </c>
      <c r="D37" s="28"/>
      <c r="E37" s="13"/>
      <c r="F37" s="282">
        <v>814242.19</v>
      </c>
      <c r="G37" s="282">
        <v>814242.19</v>
      </c>
    </row>
    <row r="38" spans="1:7" s="34" customFormat="1" ht="12.75" customHeight="1">
      <c r="A38" s="46" t="s">
        <v>283</v>
      </c>
      <c r="B38" s="59" t="s">
        <v>284</v>
      </c>
      <c r="C38" s="59"/>
      <c r="D38" s="13"/>
      <c r="E38" s="13"/>
      <c r="F38" s="282"/>
      <c r="G38" s="282"/>
    </row>
    <row r="39" spans="1:7" s="30" customFormat="1" ht="12.75" customHeight="1">
      <c r="A39" s="8" t="s">
        <v>285</v>
      </c>
      <c r="B39" s="9" t="s">
        <v>373</v>
      </c>
      <c r="C39" s="9"/>
      <c r="D39" s="19"/>
      <c r="E39" s="60"/>
      <c r="F39" s="283"/>
      <c r="G39" s="283"/>
    </row>
    <row r="40" spans="1:7" s="34" customFormat="1" ht="12.75" customHeight="1">
      <c r="A40" s="41" t="s">
        <v>286</v>
      </c>
      <c r="B40" s="42" t="s">
        <v>374</v>
      </c>
      <c r="C40" s="43"/>
      <c r="D40" s="44"/>
      <c r="E40" s="52"/>
      <c r="F40" s="282"/>
      <c r="G40" s="282"/>
    </row>
    <row r="41" spans="1:7" s="34" customFormat="1" ht="12.75" customHeight="1">
      <c r="A41" s="5" t="s">
        <v>287</v>
      </c>
      <c r="B41" s="6" t="s">
        <v>288</v>
      </c>
      <c r="C41" s="61"/>
      <c r="D41" s="7"/>
      <c r="E41" s="13"/>
      <c r="F41" s="281">
        <f>SUM(F42+F48+F49+F57)</f>
        <v>955584.46</v>
      </c>
      <c r="G41" s="281">
        <f>SUM(G42+G48+G49+G57)</f>
        <v>881517.8</v>
      </c>
    </row>
    <row r="42" spans="1:7" s="34" customFormat="1" ht="12.75" customHeight="1">
      <c r="A42" s="8" t="s">
        <v>279</v>
      </c>
      <c r="B42" s="14" t="s">
        <v>289</v>
      </c>
      <c r="C42" s="17"/>
      <c r="D42" s="15"/>
      <c r="E42" s="13" t="s">
        <v>443</v>
      </c>
      <c r="F42" s="282">
        <v>50772.35</v>
      </c>
      <c r="G42" s="282">
        <v>61146.05</v>
      </c>
    </row>
    <row r="43" spans="1:7" s="34" customFormat="1" ht="12.75" customHeight="1">
      <c r="A43" s="16" t="s">
        <v>290</v>
      </c>
      <c r="B43" s="20"/>
      <c r="C43" s="22" t="s">
        <v>375</v>
      </c>
      <c r="D43" s="12"/>
      <c r="E43" s="52"/>
      <c r="F43" s="282"/>
      <c r="G43" s="282"/>
    </row>
    <row r="44" spans="1:7" s="34" customFormat="1" ht="12.75" customHeight="1">
      <c r="A44" s="16" t="s">
        <v>291</v>
      </c>
      <c r="B44" s="20"/>
      <c r="C44" s="22" t="s">
        <v>376</v>
      </c>
      <c r="D44" s="12"/>
      <c r="E44" s="52"/>
      <c r="F44" s="282">
        <v>50772.35</v>
      </c>
      <c r="G44" s="282">
        <v>61146.05</v>
      </c>
    </row>
    <row r="45" spans="1:7" s="34" customFormat="1" ht="15.75">
      <c r="A45" s="16" t="s">
        <v>323</v>
      </c>
      <c r="B45" s="20"/>
      <c r="C45" s="22" t="s">
        <v>377</v>
      </c>
      <c r="D45" s="12"/>
      <c r="E45" s="52"/>
      <c r="F45" s="282"/>
      <c r="G45" s="282"/>
    </row>
    <row r="46" spans="1:7" s="34" customFormat="1" ht="15.75">
      <c r="A46" s="16" t="s">
        <v>359</v>
      </c>
      <c r="B46" s="20"/>
      <c r="C46" s="22" t="s">
        <v>378</v>
      </c>
      <c r="D46" s="12"/>
      <c r="E46" s="52"/>
      <c r="F46" s="282"/>
      <c r="G46" s="282"/>
    </row>
    <row r="47" spans="1:7" s="34" customFormat="1" ht="12.75" customHeight="1">
      <c r="A47" s="16" t="s">
        <v>361</v>
      </c>
      <c r="B47" s="61"/>
      <c r="C47" s="327" t="s">
        <v>292</v>
      </c>
      <c r="D47" s="328"/>
      <c r="E47" s="52"/>
      <c r="F47" s="282"/>
      <c r="G47" s="282"/>
    </row>
    <row r="48" spans="1:7" s="34" customFormat="1" ht="12.75" customHeight="1">
      <c r="A48" s="8" t="s">
        <v>281</v>
      </c>
      <c r="B48" s="23" t="s">
        <v>293</v>
      </c>
      <c r="C48" s="62"/>
      <c r="D48" s="24"/>
      <c r="E48" s="13" t="s">
        <v>442</v>
      </c>
      <c r="F48" s="282">
        <v>7831.55</v>
      </c>
      <c r="G48" s="282">
        <v>3280.03</v>
      </c>
    </row>
    <row r="49" spans="1:7" s="34" customFormat="1" ht="12.75" customHeight="1">
      <c r="A49" s="8" t="s">
        <v>283</v>
      </c>
      <c r="B49" s="14" t="s">
        <v>294</v>
      </c>
      <c r="C49" s="17"/>
      <c r="D49" s="15"/>
      <c r="E49" s="13" t="s">
        <v>444</v>
      </c>
      <c r="F49" s="281">
        <f>SUM(F52+F53+F54)</f>
        <v>124454.84</v>
      </c>
      <c r="G49" s="282">
        <v>162207.51</v>
      </c>
    </row>
    <row r="50" spans="1:7" s="34" customFormat="1" ht="12.75" customHeight="1">
      <c r="A50" s="16" t="s">
        <v>295</v>
      </c>
      <c r="B50" s="17"/>
      <c r="C50" s="63" t="s">
        <v>296</v>
      </c>
      <c r="D50" s="18"/>
      <c r="E50" s="13"/>
      <c r="F50" s="282"/>
      <c r="G50" s="282"/>
    </row>
    <row r="51" spans="1:7" s="34" customFormat="1" ht="12.75" customHeight="1">
      <c r="A51" s="64" t="s">
        <v>297</v>
      </c>
      <c r="B51" s="20"/>
      <c r="C51" s="22" t="s">
        <v>298</v>
      </c>
      <c r="D51" s="65"/>
      <c r="E51" s="66"/>
      <c r="F51" s="284"/>
      <c r="G51" s="284"/>
    </row>
    <row r="52" spans="1:7" s="34" customFormat="1" ht="12.75" customHeight="1">
      <c r="A52" s="16" t="s">
        <v>299</v>
      </c>
      <c r="B52" s="20"/>
      <c r="C52" s="22" t="s">
        <v>300</v>
      </c>
      <c r="D52" s="12"/>
      <c r="E52" s="67"/>
      <c r="F52" s="281">
        <v>2020.54</v>
      </c>
      <c r="G52" s="281">
        <v>7998.9</v>
      </c>
    </row>
    <row r="53" spans="1:7" s="34" customFormat="1" ht="12.75" customHeight="1">
      <c r="A53" s="16" t="s">
        <v>301</v>
      </c>
      <c r="B53" s="20"/>
      <c r="C53" s="327" t="s">
        <v>302</v>
      </c>
      <c r="D53" s="328"/>
      <c r="E53" s="67"/>
      <c r="F53" s="282">
        <v>118413.19</v>
      </c>
      <c r="G53" s="282">
        <v>143451.51999999999</v>
      </c>
    </row>
    <row r="54" spans="1:7" s="34" customFormat="1" ht="12.75" customHeight="1">
      <c r="A54" s="16" t="s">
        <v>303</v>
      </c>
      <c r="B54" s="20"/>
      <c r="C54" s="22" t="s">
        <v>304</v>
      </c>
      <c r="D54" s="12"/>
      <c r="E54" s="67"/>
      <c r="F54" s="282">
        <v>4021.11</v>
      </c>
      <c r="G54" s="282">
        <v>10739.26</v>
      </c>
    </row>
    <row r="55" spans="1:7" s="34" customFormat="1" ht="12.75" customHeight="1">
      <c r="A55" s="16" t="s">
        <v>305</v>
      </c>
      <c r="B55" s="20"/>
      <c r="C55" s="22" t="s">
        <v>306</v>
      </c>
      <c r="D55" s="12"/>
      <c r="E55" s="13"/>
      <c r="F55" s="282"/>
      <c r="G55" s="282">
        <v>17.829999999999998</v>
      </c>
    </row>
    <row r="56" spans="1:7" s="34" customFormat="1" ht="12.75" customHeight="1">
      <c r="A56" s="8" t="s">
        <v>285</v>
      </c>
      <c r="B56" s="9" t="s">
        <v>307</v>
      </c>
      <c r="C56" s="9"/>
      <c r="D56" s="19"/>
      <c r="E56" s="67"/>
      <c r="F56" s="282"/>
      <c r="G56" s="282"/>
    </row>
    <row r="57" spans="1:7" s="34" customFormat="1" ht="12.75" customHeight="1">
      <c r="A57" s="8" t="s">
        <v>308</v>
      </c>
      <c r="B57" s="9" t="s">
        <v>309</v>
      </c>
      <c r="C57" s="9"/>
      <c r="D57" s="19"/>
      <c r="E57" s="13" t="s">
        <v>446</v>
      </c>
      <c r="F57" s="282">
        <v>772525.72</v>
      </c>
      <c r="G57" s="282">
        <v>654884.21</v>
      </c>
    </row>
    <row r="58" spans="1:7" s="34" customFormat="1" ht="12.75" customHeight="1">
      <c r="A58" s="46"/>
      <c r="B58" s="56" t="s">
        <v>310</v>
      </c>
      <c r="C58" s="57"/>
      <c r="D58" s="58"/>
      <c r="E58" s="13"/>
      <c r="F58" s="281">
        <f>SUM(F20+F40+F41)</f>
        <v>3036055.4700000007</v>
      </c>
      <c r="G58" s="281">
        <f>SUM(G20+G40+G41)</f>
        <v>2965310.63</v>
      </c>
    </row>
    <row r="59" spans="1:7" s="34" customFormat="1" ht="12.75" customHeight="1">
      <c r="A59" s="41" t="s">
        <v>311</v>
      </c>
      <c r="B59" s="42" t="s">
        <v>312</v>
      </c>
      <c r="C59" s="42"/>
      <c r="D59" s="68"/>
      <c r="E59" s="13" t="s">
        <v>447</v>
      </c>
      <c r="F59" s="282">
        <f>SUM(F60+F61+F62+F63)</f>
        <v>2038344.3499999999</v>
      </c>
      <c r="G59" s="282">
        <f>SUM(G60+G61+G62+G63)</f>
        <v>2061992.07</v>
      </c>
    </row>
    <row r="60" spans="1:7" s="34" customFormat="1" ht="12.75" customHeight="1">
      <c r="A60" s="46" t="s">
        <v>279</v>
      </c>
      <c r="B60" s="59" t="s">
        <v>313</v>
      </c>
      <c r="C60" s="59"/>
      <c r="D60" s="13"/>
      <c r="E60" s="13"/>
      <c r="F60" s="282">
        <v>1276470.47</v>
      </c>
      <c r="G60" s="282">
        <v>1286874.49</v>
      </c>
    </row>
    <row r="61" spans="1:7" s="34" customFormat="1" ht="12.75" customHeight="1">
      <c r="A61" s="55" t="s">
        <v>281</v>
      </c>
      <c r="B61" s="56" t="s">
        <v>314</v>
      </c>
      <c r="C61" s="57"/>
      <c r="D61" s="58"/>
      <c r="E61" s="69"/>
      <c r="F61" s="285"/>
      <c r="G61" s="285"/>
    </row>
    <row r="62" spans="1:7" s="34" customFormat="1" ht="12.75" customHeight="1">
      <c r="A62" s="46" t="s">
        <v>283</v>
      </c>
      <c r="B62" s="329" t="s">
        <v>315</v>
      </c>
      <c r="C62" s="330"/>
      <c r="D62" s="331"/>
      <c r="E62" s="13"/>
      <c r="F62" s="282">
        <v>691817.35</v>
      </c>
      <c r="G62" s="282">
        <v>692026.42</v>
      </c>
    </row>
    <row r="63" spans="1:7" s="34" customFormat="1" ht="12.75" customHeight="1">
      <c r="A63" s="46" t="s">
        <v>316</v>
      </c>
      <c r="B63" s="59" t="s">
        <v>317</v>
      </c>
      <c r="C63" s="11"/>
      <c r="D63" s="45"/>
      <c r="E63" s="13"/>
      <c r="F63" s="282">
        <v>70056.53</v>
      </c>
      <c r="G63" s="282">
        <v>83091.16</v>
      </c>
    </row>
    <row r="64" spans="1:7" s="34" customFormat="1" ht="12.75" customHeight="1">
      <c r="A64" s="41" t="s">
        <v>318</v>
      </c>
      <c r="B64" s="42" t="s">
        <v>319</v>
      </c>
      <c r="C64" s="43"/>
      <c r="D64" s="44"/>
      <c r="E64" s="13"/>
      <c r="F64" s="281">
        <f>SUM(F65+F69)</f>
        <v>336479.25999999995</v>
      </c>
      <c r="G64" s="281">
        <f>SUM(G65+G69)</f>
        <v>256893.44</v>
      </c>
    </row>
    <row r="65" spans="1:7" s="34" customFormat="1" ht="12.75" customHeight="1">
      <c r="A65" s="46" t="s">
        <v>279</v>
      </c>
      <c r="B65" s="47" t="s">
        <v>320</v>
      </c>
      <c r="C65" s="70"/>
      <c r="D65" s="71"/>
      <c r="E65" s="13" t="s">
        <v>478</v>
      </c>
      <c r="F65" s="282">
        <f>SUM(F66+F67+F68)</f>
        <v>31348.01</v>
      </c>
      <c r="G65" s="282">
        <f>SUM(G66+G67+G68)</f>
        <v>31348.01</v>
      </c>
    </row>
    <row r="66" spans="1:7" s="34" customFormat="1" ht="15.75">
      <c r="A66" s="10" t="s">
        <v>290</v>
      </c>
      <c r="B66" s="72"/>
      <c r="C66" s="27" t="s">
        <v>321</v>
      </c>
      <c r="D66" s="73"/>
      <c r="E66" s="67"/>
      <c r="F66" s="282"/>
      <c r="G66" s="282"/>
    </row>
    <row r="67" spans="1:7" s="34" customFormat="1" ht="12.75" customHeight="1">
      <c r="A67" s="10" t="s">
        <v>291</v>
      </c>
      <c r="B67" s="11"/>
      <c r="C67" s="27" t="s">
        <v>322</v>
      </c>
      <c r="D67" s="28"/>
      <c r="E67" s="13"/>
      <c r="F67" s="282">
        <v>31348.01</v>
      </c>
      <c r="G67" s="282">
        <v>31348.01</v>
      </c>
    </row>
    <row r="68" spans="1:7" s="34" customFormat="1" ht="12.75" customHeight="1">
      <c r="A68" s="10" t="s">
        <v>379</v>
      </c>
      <c r="B68" s="11"/>
      <c r="C68" s="27" t="s">
        <v>324</v>
      </c>
      <c r="D68" s="28"/>
      <c r="E68" s="74"/>
      <c r="F68" s="282"/>
      <c r="G68" s="282"/>
    </row>
    <row r="69" spans="1:7" s="4" customFormat="1" ht="12.75" customHeight="1">
      <c r="A69" s="8" t="s">
        <v>281</v>
      </c>
      <c r="B69" s="25" t="s">
        <v>325</v>
      </c>
      <c r="C69" s="75"/>
      <c r="D69" s="26"/>
      <c r="E69" s="19" t="s">
        <v>445</v>
      </c>
      <c r="F69" s="286">
        <f>SUM(F80+F81+F82+F83)</f>
        <v>305131.24999999994</v>
      </c>
      <c r="G69" s="286">
        <f>SUM(G80+G81+G82+G83)</f>
        <v>225545.43</v>
      </c>
    </row>
    <row r="70" spans="1:7" s="34" customFormat="1" ht="12.75" customHeight="1">
      <c r="A70" s="10" t="s">
        <v>326</v>
      </c>
      <c r="B70" s="11"/>
      <c r="C70" s="27" t="s">
        <v>327</v>
      </c>
      <c r="D70" s="50"/>
      <c r="E70" s="13"/>
      <c r="F70" s="282"/>
      <c r="G70" s="282"/>
    </row>
    <row r="71" spans="1:7" s="34" customFormat="1" ht="12.75" customHeight="1">
      <c r="A71" s="10" t="s">
        <v>328</v>
      </c>
      <c r="B71" s="72"/>
      <c r="C71" s="27" t="s">
        <v>329</v>
      </c>
      <c r="D71" s="73"/>
      <c r="E71" s="67"/>
      <c r="F71" s="282"/>
      <c r="G71" s="282"/>
    </row>
    <row r="72" spans="1:7" s="34" customFormat="1" ht="15.75">
      <c r="A72" s="10" t="s">
        <v>330</v>
      </c>
      <c r="B72" s="72"/>
      <c r="C72" s="27" t="s">
        <v>331</v>
      </c>
      <c r="D72" s="73"/>
      <c r="E72" s="67"/>
      <c r="F72" s="282"/>
      <c r="G72" s="282"/>
    </row>
    <row r="73" spans="1:7" s="34" customFormat="1" ht="15.75">
      <c r="A73" s="76" t="s">
        <v>332</v>
      </c>
      <c r="B73" s="17"/>
      <c r="C73" s="77" t="s">
        <v>333</v>
      </c>
      <c r="D73" s="18"/>
      <c r="E73" s="67"/>
      <c r="F73" s="282"/>
      <c r="G73" s="282"/>
    </row>
    <row r="74" spans="1:7" s="34" customFormat="1" ht="15.75">
      <c r="A74" s="46" t="s">
        <v>334</v>
      </c>
      <c r="B74" s="54"/>
      <c r="C74" s="54" t="s">
        <v>335</v>
      </c>
      <c r="D74" s="50"/>
      <c r="E74" s="78"/>
      <c r="F74" s="282"/>
      <c r="G74" s="282"/>
    </row>
    <row r="75" spans="1:7" s="34" customFormat="1" ht="12.75" customHeight="1">
      <c r="A75" s="79" t="s">
        <v>336</v>
      </c>
      <c r="B75" s="75"/>
      <c r="C75" s="80" t="s">
        <v>337</v>
      </c>
      <c r="D75" s="29"/>
      <c r="E75" s="13"/>
      <c r="F75" s="282"/>
      <c r="G75" s="282"/>
    </row>
    <row r="76" spans="1:7" s="34" customFormat="1" ht="12.75" customHeight="1">
      <c r="A76" s="16" t="s">
        <v>380</v>
      </c>
      <c r="B76" s="20"/>
      <c r="C76" s="65"/>
      <c r="D76" s="12" t="s">
        <v>381</v>
      </c>
      <c r="E76" s="67"/>
      <c r="F76" s="282"/>
      <c r="G76" s="282"/>
    </row>
    <row r="77" spans="1:7" s="34" customFormat="1" ht="12.75" customHeight="1">
      <c r="A77" s="16" t="s">
        <v>382</v>
      </c>
      <c r="B77" s="20"/>
      <c r="C77" s="65"/>
      <c r="D77" s="12" t="s">
        <v>383</v>
      </c>
      <c r="E77" s="52"/>
      <c r="F77" s="282"/>
      <c r="G77" s="282"/>
    </row>
    <row r="78" spans="1:7" s="34" customFormat="1" ht="12.75" customHeight="1">
      <c r="A78" s="16" t="s">
        <v>338</v>
      </c>
      <c r="B78" s="62"/>
      <c r="C78" s="81" t="s">
        <v>339</v>
      </c>
      <c r="D78" s="82"/>
      <c r="E78" s="52"/>
      <c r="F78" s="282"/>
      <c r="G78" s="282"/>
    </row>
    <row r="79" spans="1:7" s="34" customFormat="1" ht="12.75" customHeight="1">
      <c r="A79" s="16" t="s">
        <v>340</v>
      </c>
      <c r="B79" s="83"/>
      <c r="C79" s="22" t="s">
        <v>341</v>
      </c>
      <c r="D79" s="84"/>
      <c r="E79" s="67"/>
      <c r="F79" s="282"/>
      <c r="G79" s="282"/>
    </row>
    <row r="80" spans="1:7" s="34" customFormat="1" ht="12.75" customHeight="1">
      <c r="A80" s="16" t="s">
        <v>371</v>
      </c>
      <c r="B80" s="11"/>
      <c r="C80" s="27" t="s">
        <v>342</v>
      </c>
      <c r="D80" s="28"/>
      <c r="E80" s="67"/>
      <c r="F80" s="281">
        <v>57787.8</v>
      </c>
      <c r="G80" s="282">
        <v>58755.34</v>
      </c>
    </row>
    <row r="81" spans="1:7" s="34" customFormat="1" ht="12.75" customHeight="1">
      <c r="A81" s="16" t="s">
        <v>343</v>
      </c>
      <c r="B81" s="11"/>
      <c r="C81" s="27" t="s">
        <v>384</v>
      </c>
      <c r="D81" s="28"/>
      <c r="E81" s="67"/>
      <c r="F81" s="281">
        <v>80706.3</v>
      </c>
      <c r="G81" s="282"/>
    </row>
    <row r="82" spans="1:7" s="34" customFormat="1" ht="12.75" customHeight="1">
      <c r="A82" s="10" t="s">
        <v>345</v>
      </c>
      <c r="B82" s="20"/>
      <c r="C82" s="22" t="s">
        <v>344</v>
      </c>
      <c r="D82" s="12"/>
      <c r="E82" s="67"/>
      <c r="F82" s="282">
        <v>166044.10999999999</v>
      </c>
      <c r="G82" s="282">
        <v>166044.10999999999</v>
      </c>
    </row>
    <row r="83" spans="1:7" s="34" customFormat="1" ht="12.75" customHeight="1">
      <c r="A83" s="10" t="s">
        <v>385</v>
      </c>
      <c r="B83" s="11"/>
      <c r="C83" s="27" t="s">
        <v>346</v>
      </c>
      <c r="D83" s="28"/>
      <c r="E83" s="74"/>
      <c r="F83" s="281">
        <v>593.04</v>
      </c>
      <c r="G83" s="281">
        <v>745.98</v>
      </c>
    </row>
    <row r="84" spans="1:7" s="34" customFormat="1" ht="12.75" customHeight="1">
      <c r="A84" s="41" t="s">
        <v>347</v>
      </c>
      <c r="B84" s="85" t="s">
        <v>348</v>
      </c>
      <c r="C84" s="86"/>
      <c r="D84" s="87"/>
      <c r="E84" s="74" t="s">
        <v>448</v>
      </c>
      <c r="F84" s="281">
        <f>SUM(F85+F90)</f>
        <v>661231.86</v>
      </c>
      <c r="G84" s="281">
        <f>SUM(G85+G90)</f>
        <v>646425.11999999988</v>
      </c>
    </row>
    <row r="85" spans="1:7" s="34" customFormat="1" ht="12.75" customHeight="1">
      <c r="A85" s="46" t="s">
        <v>279</v>
      </c>
      <c r="B85" s="59" t="s">
        <v>386</v>
      </c>
      <c r="C85" s="11"/>
      <c r="D85" s="45"/>
      <c r="E85" s="74"/>
      <c r="F85" s="282">
        <v>11521.95</v>
      </c>
      <c r="G85" s="282">
        <v>11521.95</v>
      </c>
    </row>
    <row r="86" spans="1:7" s="34" customFormat="1" ht="12.75" customHeight="1">
      <c r="A86" s="46" t="s">
        <v>281</v>
      </c>
      <c r="B86" s="47" t="s">
        <v>349</v>
      </c>
      <c r="C86" s="70"/>
      <c r="D86" s="71"/>
      <c r="E86" s="13"/>
      <c r="F86" s="282"/>
      <c r="G86" s="282"/>
    </row>
    <row r="87" spans="1:7" s="34" customFormat="1" ht="12.75" customHeight="1">
      <c r="A87" s="10" t="s">
        <v>326</v>
      </c>
      <c r="B87" s="11"/>
      <c r="C87" s="27" t="s">
        <v>387</v>
      </c>
      <c r="D87" s="28"/>
      <c r="E87" s="13"/>
      <c r="F87" s="282"/>
      <c r="G87" s="282"/>
    </row>
    <row r="88" spans="1:7" s="34" customFormat="1" ht="12.75" customHeight="1">
      <c r="A88" s="10" t="s">
        <v>328</v>
      </c>
      <c r="B88" s="11"/>
      <c r="C88" s="27" t="s">
        <v>388</v>
      </c>
      <c r="D88" s="28"/>
      <c r="E88" s="13"/>
      <c r="F88" s="282"/>
      <c r="G88" s="282"/>
    </row>
    <row r="89" spans="1:7" s="34" customFormat="1" ht="12.75" customHeight="1">
      <c r="A89" s="8" t="s">
        <v>283</v>
      </c>
      <c r="B89" s="65" t="s">
        <v>350</v>
      </c>
      <c r="C89" s="65"/>
      <c r="D89" s="21"/>
      <c r="E89" s="13"/>
      <c r="F89" s="282"/>
      <c r="G89" s="282"/>
    </row>
    <row r="90" spans="1:7" s="34" customFormat="1" ht="12.75" customHeight="1">
      <c r="A90" s="55" t="s">
        <v>285</v>
      </c>
      <c r="B90" s="56" t="s">
        <v>351</v>
      </c>
      <c r="C90" s="57"/>
      <c r="D90" s="58"/>
      <c r="E90" s="13"/>
      <c r="F90" s="281">
        <f>SUM(F91+F92)</f>
        <v>649709.91</v>
      </c>
      <c r="G90" s="281">
        <f>SUM(G91+G92)</f>
        <v>634903.16999999993</v>
      </c>
    </row>
    <row r="91" spans="1:7" s="34" customFormat="1" ht="12.75" customHeight="1">
      <c r="A91" s="10" t="s">
        <v>389</v>
      </c>
      <c r="B91" s="43"/>
      <c r="C91" s="27" t="s">
        <v>352</v>
      </c>
      <c r="D91" s="88"/>
      <c r="E91" s="52"/>
      <c r="F91" s="281">
        <v>14806.74</v>
      </c>
      <c r="G91" s="281">
        <v>28317.97</v>
      </c>
    </row>
    <row r="92" spans="1:7" s="34" customFormat="1" ht="12.75" customHeight="1">
      <c r="A92" s="10" t="s">
        <v>390</v>
      </c>
      <c r="B92" s="43"/>
      <c r="C92" s="27" t="s">
        <v>353</v>
      </c>
      <c r="D92" s="88"/>
      <c r="E92" s="52"/>
      <c r="F92" s="281">
        <v>634903.17000000004</v>
      </c>
      <c r="G92" s="281">
        <v>606585.19999999995</v>
      </c>
    </row>
    <row r="93" spans="1:7" s="34" customFormat="1" ht="12.75" customHeight="1">
      <c r="A93" s="41" t="s">
        <v>391</v>
      </c>
      <c r="B93" s="85" t="s">
        <v>392</v>
      </c>
      <c r="C93" s="87"/>
      <c r="D93" s="87"/>
      <c r="E93" s="52"/>
      <c r="F93" s="282"/>
      <c r="G93" s="282"/>
    </row>
    <row r="94" spans="1:7" s="34" customFormat="1" ht="25.5" customHeight="1">
      <c r="A94" s="41"/>
      <c r="B94" s="332" t="s">
        <v>393</v>
      </c>
      <c r="C94" s="333"/>
      <c r="D94" s="328"/>
      <c r="E94" s="13"/>
      <c r="F94" s="281">
        <f>SUM(F59+F64+F84)</f>
        <v>3036055.4699999997</v>
      </c>
      <c r="G94" s="281">
        <f>SUM(G59+G64+G84)</f>
        <v>2965310.63</v>
      </c>
    </row>
    <row r="95" spans="1:7" s="34" customFormat="1">
      <c r="A95" s="89"/>
      <c r="B95" s="90"/>
      <c r="C95" s="90"/>
      <c r="D95" s="90"/>
      <c r="E95" s="90"/>
      <c r="F95" s="32"/>
      <c r="G95" s="32"/>
    </row>
    <row r="96" spans="1:7" s="34" customFormat="1" ht="12.75" customHeight="1">
      <c r="A96" s="334" t="s">
        <v>452</v>
      </c>
      <c r="B96" s="334"/>
      <c r="C96" s="334"/>
      <c r="D96" s="334"/>
      <c r="E96" s="334"/>
      <c r="F96" s="326" t="s">
        <v>453</v>
      </c>
      <c r="G96" s="326"/>
    </row>
    <row r="97" spans="1:7" s="34" customFormat="1">
      <c r="A97" s="323" t="s">
        <v>127</v>
      </c>
      <c r="B97" s="323"/>
      <c r="C97" s="323"/>
      <c r="D97" s="323"/>
      <c r="E97" s="323"/>
      <c r="F97" s="302" t="s">
        <v>354</v>
      </c>
      <c r="G97" s="302"/>
    </row>
    <row r="98" spans="1:7" s="34" customFormat="1">
      <c r="A98" s="324" t="s">
        <v>126</v>
      </c>
      <c r="B98" s="325"/>
      <c r="C98" s="325"/>
      <c r="D98" s="325"/>
      <c r="E98" s="91"/>
      <c r="F98" s="38"/>
      <c r="G98" s="38"/>
    </row>
    <row r="99" spans="1:7" s="34" customFormat="1">
      <c r="A99" s="148"/>
      <c r="B99" s="93"/>
      <c r="C99" s="93"/>
      <c r="D99" s="93"/>
      <c r="E99" s="91"/>
      <c r="F99" s="38"/>
      <c r="G99" s="38"/>
    </row>
    <row r="100" spans="1:7" s="34" customFormat="1">
      <c r="A100" s="317" t="s">
        <v>454</v>
      </c>
      <c r="B100" s="317"/>
      <c r="C100" s="317"/>
      <c r="D100" s="317"/>
      <c r="E100" s="317"/>
      <c r="F100" s="318" t="s">
        <v>455</v>
      </c>
      <c r="G100" s="318"/>
    </row>
    <row r="101" spans="1:7" s="34" customFormat="1" ht="12.75" customHeight="1">
      <c r="A101" s="319" t="s">
        <v>128</v>
      </c>
      <c r="B101" s="319"/>
      <c r="C101" s="319"/>
      <c r="D101" s="319"/>
      <c r="E101" s="319"/>
      <c r="F101" s="311" t="s">
        <v>354</v>
      </c>
      <c r="G101" s="311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showGridLines="0" view="pageBreakPreview" zoomScale="70" zoomScaleNormal="100" zoomScaleSheetLayoutView="70" workbookViewId="0">
      <selection activeCell="I38" sqref="I38"/>
    </sheetView>
  </sheetViews>
  <sheetFormatPr defaultColWidth="9.140625" defaultRowHeight="12.75"/>
  <cols>
    <col min="1" max="1" width="8" style="149" customWidth="1"/>
    <col min="2" max="2" width="1.5703125" style="149" hidden="1" customWidth="1"/>
    <col min="3" max="3" width="30.140625" style="149" customWidth="1"/>
    <col min="4" max="4" width="18.28515625" style="149" customWidth="1"/>
    <col min="5" max="5" width="0" style="149" hidden="1" customWidth="1"/>
    <col min="6" max="6" width="11.7109375" style="149" customWidth="1"/>
    <col min="7" max="7" width="13.85546875" style="149" customWidth="1"/>
    <col min="8" max="8" width="15.28515625" style="149" customWidth="1"/>
    <col min="9" max="9" width="16.42578125" style="149" customWidth="1"/>
    <col min="10" max="16384" width="9.140625" style="149"/>
  </cols>
  <sheetData>
    <row r="1" spans="1:9">
      <c r="G1" s="150"/>
      <c r="H1" s="150"/>
    </row>
    <row r="2" spans="1:9" ht="15.75">
      <c r="D2" s="168"/>
      <c r="G2" s="151" t="s">
        <v>398</v>
      </c>
      <c r="H2" s="152"/>
      <c r="I2" s="152"/>
    </row>
    <row r="3" spans="1:9" ht="15.75">
      <c r="G3" s="151" t="s">
        <v>245</v>
      </c>
      <c r="H3" s="152"/>
      <c r="I3" s="152"/>
    </row>
    <row r="5" spans="1:9" ht="14.45" customHeight="1">
      <c r="A5" s="373" t="s">
        <v>440</v>
      </c>
      <c r="B5" s="373"/>
      <c r="C5" s="373"/>
      <c r="D5" s="373"/>
      <c r="E5" s="373"/>
      <c r="F5" s="373"/>
      <c r="G5" s="373"/>
      <c r="H5" s="373"/>
      <c r="I5" s="373"/>
    </row>
    <row r="6" spans="1:9" ht="17.100000000000001" customHeight="1">
      <c r="A6" s="373"/>
      <c r="B6" s="373"/>
      <c r="C6" s="373"/>
      <c r="D6" s="373"/>
      <c r="E6" s="373"/>
      <c r="F6" s="373"/>
      <c r="G6" s="373"/>
      <c r="H6" s="373"/>
      <c r="I6" s="373"/>
    </row>
    <row r="7" spans="1:9" ht="15.75">
      <c r="A7" s="368" t="s">
        <v>449</v>
      </c>
      <c r="B7" s="369"/>
      <c r="C7" s="369"/>
      <c r="D7" s="369"/>
      <c r="E7" s="369"/>
      <c r="F7" s="369"/>
      <c r="G7" s="369"/>
      <c r="H7" s="369"/>
      <c r="I7" s="369"/>
    </row>
    <row r="8" spans="1:9" ht="15">
      <c r="A8" s="363" t="s">
        <v>270</v>
      </c>
      <c r="B8" s="364"/>
      <c r="C8" s="364"/>
      <c r="D8" s="364"/>
      <c r="E8" s="364"/>
      <c r="F8" s="364"/>
      <c r="G8" s="364"/>
      <c r="H8" s="364"/>
      <c r="I8" s="364"/>
    </row>
    <row r="9" spans="1:9" ht="15">
      <c r="A9" s="370" t="s">
        <v>450</v>
      </c>
      <c r="B9" s="371"/>
      <c r="C9" s="371"/>
      <c r="D9" s="371"/>
      <c r="E9" s="371"/>
      <c r="F9" s="371"/>
      <c r="G9" s="371"/>
      <c r="H9" s="371"/>
      <c r="I9" s="371"/>
    </row>
    <row r="10" spans="1:9" ht="15">
      <c r="A10" s="363" t="s">
        <v>65</v>
      </c>
      <c r="B10" s="364"/>
      <c r="C10" s="364"/>
      <c r="D10" s="364"/>
      <c r="E10" s="364"/>
      <c r="F10" s="364"/>
      <c r="G10" s="364"/>
      <c r="H10" s="364"/>
      <c r="I10" s="364"/>
    </row>
    <row r="11" spans="1:9" ht="15">
      <c r="A11" s="363" t="s">
        <v>66</v>
      </c>
      <c r="B11" s="372"/>
      <c r="C11" s="372"/>
      <c r="D11" s="372"/>
      <c r="E11" s="372"/>
      <c r="F11" s="372"/>
      <c r="G11" s="372"/>
      <c r="H11" s="372"/>
      <c r="I11" s="372"/>
    </row>
    <row r="12" spans="1:9" ht="15">
      <c r="A12" s="365"/>
      <c r="B12" s="364"/>
      <c r="C12" s="364"/>
      <c r="D12" s="364"/>
      <c r="E12" s="364"/>
      <c r="F12" s="364"/>
      <c r="G12" s="364"/>
      <c r="H12" s="364"/>
      <c r="I12" s="364"/>
    </row>
    <row r="13" spans="1:9" ht="15">
      <c r="A13" s="366" t="s">
        <v>399</v>
      </c>
      <c r="B13" s="367"/>
      <c r="C13" s="367"/>
      <c r="D13" s="367"/>
      <c r="E13" s="367"/>
      <c r="F13" s="367"/>
      <c r="G13" s="367"/>
      <c r="H13" s="367"/>
      <c r="I13" s="367"/>
    </row>
    <row r="14" spans="1:9" ht="15">
      <c r="A14" s="363"/>
      <c r="B14" s="364"/>
      <c r="C14" s="364"/>
      <c r="D14" s="364"/>
      <c r="E14" s="364"/>
      <c r="F14" s="364"/>
      <c r="G14" s="364"/>
      <c r="H14" s="364"/>
      <c r="I14" s="364"/>
    </row>
    <row r="15" spans="1:9" ht="15">
      <c r="A15" s="366" t="s">
        <v>476</v>
      </c>
      <c r="B15" s="367"/>
      <c r="C15" s="367"/>
      <c r="D15" s="367"/>
      <c r="E15" s="367"/>
      <c r="F15" s="367"/>
      <c r="G15" s="367"/>
      <c r="H15" s="367"/>
      <c r="I15" s="367"/>
    </row>
    <row r="16" spans="1:9" ht="9.75" customHeight="1">
      <c r="A16" s="153"/>
      <c r="B16" s="154"/>
      <c r="C16" s="154"/>
      <c r="D16" s="154"/>
      <c r="E16" s="154"/>
      <c r="F16" s="154"/>
      <c r="G16" s="154"/>
      <c r="H16" s="154"/>
      <c r="I16" s="154"/>
    </row>
    <row r="17" spans="1:9" ht="15">
      <c r="A17" s="363" t="s">
        <v>477</v>
      </c>
      <c r="B17" s="364"/>
      <c r="C17" s="364"/>
      <c r="D17" s="364"/>
      <c r="E17" s="364"/>
      <c r="F17" s="364"/>
      <c r="G17" s="364"/>
      <c r="H17" s="364"/>
      <c r="I17" s="364"/>
    </row>
    <row r="18" spans="1:9" ht="15">
      <c r="A18" s="363" t="s">
        <v>272</v>
      </c>
      <c r="B18" s="364"/>
      <c r="C18" s="364"/>
      <c r="D18" s="364"/>
      <c r="E18" s="364"/>
      <c r="F18" s="364"/>
      <c r="G18" s="364"/>
      <c r="H18" s="364"/>
      <c r="I18" s="364"/>
    </row>
    <row r="19" spans="1:9" s="154" customFormat="1" ht="15">
      <c r="A19" s="376" t="s">
        <v>451</v>
      </c>
      <c r="B19" s="364"/>
      <c r="C19" s="364"/>
      <c r="D19" s="364"/>
      <c r="E19" s="364"/>
      <c r="F19" s="364"/>
      <c r="G19" s="364"/>
      <c r="H19" s="364"/>
      <c r="I19" s="364"/>
    </row>
    <row r="20" spans="1:9" s="169" customFormat="1" ht="66.75" customHeight="1">
      <c r="A20" s="377" t="s">
        <v>241</v>
      </c>
      <c r="B20" s="377"/>
      <c r="C20" s="377" t="s">
        <v>273</v>
      </c>
      <c r="D20" s="352"/>
      <c r="E20" s="352"/>
      <c r="F20" s="352"/>
      <c r="G20" s="155" t="s">
        <v>400</v>
      </c>
      <c r="H20" s="155" t="s">
        <v>401</v>
      </c>
      <c r="I20" s="155" t="s">
        <v>402</v>
      </c>
    </row>
    <row r="21" spans="1:9" ht="18.75">
      <c r="A21" s="157" t="s">
        <v>277</v>
      </c>
      <c r="B21" s="160" t="s">
        <v>403</v>
      </c>
      <c r="C21" s="362" t="s">
        <v>403</v>
      </c>
      <c r="D21" s="378"/>
      <c r="E21" s="378"/>
      <c r="F21" s="378"/>
      <c r="G21" s="160"/>
      <c r="H21" s="264">
        <f>SUM(H22+H28)</f>
        <v>394833.25</v>
      </c>
      <c r="I21" s="264">
        <v>345091.04</v>
      </c>
    </row>
    <row r="22" spans="1:9" ht="18.75">
      <c r="A22" s="159" t="s">
        <v>279</v>
      </c>
      <c r="B22" s="171" t="s">
        <v>404</v>
      </c>
      <c r="C22" s="349" t="s">
        <v>404</v>
      </c>
      <c r="D22" s="349"/>
      <c r="E22" s="349"/>
      <c r="F22" s="349"/>
      <c r="G22" s="171" t="s">
        <v>468</v>
      </c>
      <c r="H22" s="264">
        <f>SUM(H23+H24+H25+H26)</f>
        <v>62639.590000000004</v>
      </c>
      <c r="I22" s="264">
        <v>32267.22</v>
      </c>
    </row>
    <row r="23" spans="1:9" ht="18.75">
      <c r="A23" s="159" t="s">
        <v>67</v>
      </c>
      <c r="B23" s="171" t="s">
        <v>313</v>
      </c>
      <c r="C23" s="349" t="s">
        <v>313</v>
      </c>
      <c r="D23" s="349"/>
      <c r="E23" s="349"/>
      <c r="F23" s="349"/>
      <c r="G23" s="171"/>
      <c r="H23" s="265">
        <v>10323.120000000001</v>
      </c>
      <c r="I23" s="265">
        <v>97.56</v>
      </c>
    </row>
    <row r="24" spans="1:9" ht="18.75">
      <c r="A24" s="159" t="s">
        <v>68</v>
      </c>
      <c r="B24" s="158" t="s">
        <v>69</v>
      </c>
      <c r="C24" s="351" t="s">
        <v>69</v>
      </c>
      <c r="D24" s="351"/>
      <c r="E24" s="351"/>
      <c r="F24" s="351"/>
      <c r="G24" s="158"/>
      <c r="H24" s="264"/>
      <c r="I24" s="264"/>
    </row>
    <row r="25" spans="1:9" ht="18.75">
      <c r="A25" s="159" t="s">
        <v>70</v>
      </c>
      <c r="B25" s="171" t="s">
        <v>71</v>
      </c>
      <c r="C25" s="351" t="s">
        <v>71</v>
      </c>
      <c r="D25" s="351"/>
      <c r="E25" s="351"/>
      <c r="F25" s="351"/>
      <c r="G25" s="171"/>
      <c r="H25" s="264">
        <v>209.07</v>
      </c>
      <c r="I25" s="264">
        <v>552.80999999999995</v>
      </c>
    </row>
    <row r="26" spans="1:9" ht="18.75">
      <c r="A26" s="159" t="s">
        <v>72</v>
      </c>
      <c r="B26" s="158" t="s">
        <v>73</v>
      </c>
      <c r="C26" s="351" t="s">
        <v>73</v>
      </c>
      <c r="D26" s="351"/>
      <c r="E26" s="351"/>
      <c r="F26" s="351"/>
      <c r="G26" s="158"/>
      <c r="H26" s="271">
        <v>52107.4</v>
      </c>
      <c r="I26" s="264">
        <v>31616.85</v>
      </c>
    </row>
    <row r="27" spans="1:9" ht="18.75">
      <c r="A27" s="159" t="s">
        <v>281</v>
      </c>
      <c r="B27" s="171" t="s">
        <v>405</v>
      </c>
      <c r="C27" s="351" t="s">
        <v>405</v>
      </c>
      <c r="D27" s="351"/>
      <c r="E27" s="351"/>
      <c r="F27" s="351"/>
      <c r="G27" s="171"/>
      <c r="H27" s="264"/>
      <c r="I27" s="264"/>
    </row>
    <row r="28" spans="1:9" ht="18.75">
      <c r="A28" s="159" t="s">
        <v>283</v>
      </c>
      <c r="B28" s="171" t="s">
        <v>406</v>
      </c>
      <c r="C28" s="351" t="s">
        <v>406</v>
      </c>
      <c r="D28" s="351"/>
      <c r="E28" s="351"/>
      <c r="F28" s="351"/>
      <c r="G28" s="171" t="s">
        <v>469</v>
      </c>
      <c r="H28" s="264">
        <v>332193.65999999997</v>
      </c>
      <c r="I28" s="264">
        <v>312823.82</v>
      </c>
    </row>
    <row r="29" spans="1:9" ht="18.75">
      <c r="A29" s="159" t="s">
        <v>407</v>
      </c>
      <c r="B29" s="158" t="s">
        <v>408</v>
      </c>
      <c r="C29" s="351" t="s">
        <v>408</v>
      </c>
      <c r="D29" s="351"/>
      <c r="E29" s="351"/>
      <c r="F29" s="351"/>
      <c r="G29" s="158"/>
      <c r="H29" s="264">
        <v>332193.65999999997</v>
      </c>
      <c r="I29" s="264">
        <v>312823.82</v>
      </c>
    </row>
    <row r="30" spans="1:9" ht="18.75">
      <c r="A30" s="159" t="s">
        <v>409</v>
      </c>
      <c r="B30" s="158" t="s">
        <v>410</v>
      </c>
      <c r="C30" s="351" t="s">
        <v>410</v>
      </c>
      <c r="D30" s="351"/>
      <c r="E30" s="351"/>
      <c r="F30" s="351"/>
      <c r="G30" s="158"/>
      <c r="H30" s="264"/>
      <c r="I30" s="264"/>
    </row>
    <row r="31" spans="1:9" ht="18.75">
      <c r="A31" s="157" t="s">
        <v>286</v>
      </c>
      <c r="B31" s="160" t="s">
        <v>411</v>
      </c>
      <c r="C31" s="362" t="s">
        <v>411</v>
      </c>
      <c r="D31" s="362"/>
      <c r="E31" s="362"/>
      <c r="F31" s="362"/>
      <c r="G31" s="160" t="s">
        <v>471</v>
      </c>
      <c r="H31" s="271">
        <f>SUM(H32+H33+H34+H35+H36+H37+H38+H39+H40+H41+H42+H43+H44+H45)</f>
        <v>-380025.94</v>
      </c>
      <c r="I31" s="271">
        <v>-340035.59</v>
      </c>
    </row>
    <row r="32" spans="1:9" ht="18.75">
      <c r="A32" s="159" t="s">
        <v>279</v>
      </c>
      <c r="B32" s="171" t="s">
        <v>74</v>
      </c>
      <c r="C32" s="351" t="s">
        <v>75</v>
      </c>
      <c r="D32" s="350"/>
      <c r="E32" s="350"/>
      <c r="F32" s="350"/>
      <c r="G32" s="171"/>
      <c r="H32" s="271">
        <v>-239897.17</v>
      </c>
      <c r="I32" s="271">
        <v>-246881.79</v>
      </c>
    </row>
    <row r="33" spans="1:9" ht="18.75">
      <c r="A33" s="159" t="s">
        <v>281</v>
      </c>
      <c r="B33" s="171" t="s">
        <v>76</v>
      </c>
      <c r="C33" s="351" t="s">
        <v>77</v>
      </c>
      <c r="D33" s="350"/>
      <c r="E33" s="350"/>
      <c r="F33" s="350"/>
      <c r="G33" s="171"/>
      <c r="H33" s="264">
        <v>-8340.82</v>
      </c>
      <c r="I33" s="264">
        <v>-3647.65</v>
      </c>
    </row>
    <row r="34" spans="1:9" ht="18.75">
      <c r="A34" s="159" t="s">
        <v>283</v>
      </c>
      <c r="B34" s="171" t="s">
        <v>78</v>
      </c>
      <c r="C34" s="351" t="s">
        <v>79</v>
      </c>
      <c r="D34" s="350"/>
      <c r="E34" s="350"/>
      <c r="F34" s="350"/>
      <c r="G34" s="171"/>
      <c r="H34" s="266">
        <v>-12172.2</v>
      </c>
      <c r="I34" s="266">
        <v>-10742.65</v>
      </c>
    </row>
    <row r="35" spans="1:9" ht="18.75">
      <c r="A35" s="159" t="s">
        <v>285</v>
      </c>
      <c r="B35" s="171" t="s">
        <v>80</v>
      </c>
      <c r="C35" s="349" t="s">
        <v>81</v>
      </c>
      <c r="D35" s="350"/>
      <c r="E35" s="350"/>
      <c r="F35" s="350"/>
      <c r="G35" s="171"/>
      <c r="H35" s="267"/>
      <c r="I35" s="267"/>
    </row>
    <row r="36" spans="1:9" ht="18.75">
      <c r="A36" s="159" t="s">
        <v>308</v>
      </c>
      <c r="B36" s="171" t="s">
        <v>82</v>
      </c>
      <c r="C36" s="349" t="s">
        <v>83</v>
      </c>
      <c r="D36" s="350"/>
      <c r="E36" s="350"/>
      <c r="F36" s="350"/>
      <c r="G36" s="171"/>
      <c r="H36" s="267">
        <v>-3305.14</v>
      </c>
      <c r="I36" s="267">
        <v>-1216.04</v>
      </c>
    </row>
    <row r="37" spans="1:9" ht="18.75">
      <c r="A37" s="159" t="s">
        <v>84</v>
      </c>
      <c r="B37" s="171" t="s">
        <v>85</v>
      </c>
      <c r="C37" s="349" t="s">
        <v>86</v>
      </c>
      <c r="D37" s="350"/>
      <c r="E37" s="350"/>
      <c r="F37" s="350"/>
      <c r="G37" s="171"/>
      <c r="H37" s="266">
        <v>-290.5</v>
      </c>
      <c r="I37" s="266"/>
    </row>
    <row r="38" spans="1:9" ht="18.75">
      <c r="A38" s="159" t="s">
        <v>87</v>
      </c>
      <c r="B38" s="171" t="s">
        <v>88</v>
      </c>
      <c r="C38" s="349" t="s">
        <v>89</v>
      </c>
      <c r="D38" s="350"/>
      <c r="E38" s="350"/>
      <c r="F38" s="350"/>
      <c r="G38" s="171"/>
      <c r="H38" s="267">
        <v>-4089.99</v>
      </c>
      <c r="I38" s="266">
        <v>-2122.6999999999998</v>
      </c>
    </row>
    <row r="39" spans="1:9" ht="18.75">
      <c r="A39" s="159" t="s">
        <v>90</v>
      </c>
      <c r="B39" s="171" t="s">
        <v>412</v>
      </c>
      <c r="C39" s="351" t="s">
        <v>412</v>
      </c>
      <c r="D39" s="350"/>
      <c r="E39" s="350"/>
      <c r="F39" s="350"/>
      <c r="G39" s="171"/>
      <c r="H39" s="267"/>
      <c r="I39" s="267"/>
    </row>
    <row r="40" spans="1:9" ht="18.75">
      <c r="A40" s="159" t="s">
        <v>91</v>
      </c>
      <c r="B40" s="171" t="s">
        <v>92</v>
      </c>
      <c r="C40" s="349" t="s">
        <v>92</v>
      </c>
      <c r="D40" s="350"/>
      <c r="E40" s="350"/>
      <c r="F40" s="350"/>
      <c r="G40" s="171"/>
      <c r="H40" s="267">
        <v>-64179.55</v>
      </c>
      <c r="I40" s="267">
        <v>-32219.25</v>
      </c>
    </row>
    <row r="41" spans="1:9" ht="15.75" customHeight="1">
      <c r="A41" s="159" t="s">
        <v>93</v>
      </c>
      <c r="B41" s="171" t="s">
        <v>94</v>
      </c>
      <c r="C41" s="351" t="s">
        <v>413</v>
      </c>
      <c r="D41" s="352"/>
      <c r="E41" s="352"/>
      <c r="F41" s="352"/>
      <c r="G41" s="171"/>
      <c r="H41" s="267"/>
      <c r="I41" s="267"/>
    </row>
    <row r="42" spans="1:9" ht="15.75" customHeight="1">
      <c r="A42" s="159" t="s">
        <v>95</v>
      </c>
      <c r="B42" s="171" t="s">
        <v>96</v>
      </c>
      <c r="C42" s="351" t="s">
        <v>97</v>
      </c>
      <c r="D42" s="350"/>
      <c r="E42" s="350"/>
      <c r="F42" s="350"/>
      <c r="G42" s="171"/>
      <c r="H42" s="266">
        <v>-2178</v>
      </c>
      <c r="I42" s="267">
        <v>-2140.83</v>
      </c>
    </row>
    <row r="43" spans="1:9" ht="18.75">
      <c r="A43" s="159" t="s">
        <v>98</v>
      </c>
      <c r="B43" s="171" t="s">
        <v>99</v>
      </c>
      <c r="C43" s="351" t="s">
        <v>414</v>
      </c>
      <c r="D43" s="350"/>
      <c r="E43" s="350"/>
      <c r="F43" s="350"/>
      <c r="G43" s="171"/>
      <c r="H43" s="267"/>
      <c r="I43" s="267"/>
    </row>
    <row r="44" spans="1:9" ht="18.75">
      <c r="A44" s="159" t="s">
        <v>100</v>
      </c>
      <c r="B44" s="171" t="s">
        <v>101</v>
      </c>
      <c r="C44" s="351" t="s">
        <v>102</v>
      </c>
      <c r="D44" s="350"/>
      <c r="E44" s="350"/>
      <c r="F44" s="350"/>
      <c r="G44" s="171"/>
      <c r="H44" s="267">
        <v>-44067.54</v>
      </c>
      <c r="I44" s="267">
        <v>-38999.26</v>
      </c>
    </row>
    <row r="45" spans="1:9" ht="18.75">
      <c r="A45" s="159" t="s">
        <v>103</v>
      </c>
      <c r="B45" s="171" t="s">
        <v>104</v>
      </c>
      <c r="C45" s="356" t="s">
        <v>415</v>
      </c>
      <c r="D45" s="357"/>
      <c r="E45" s="357"/>
      <c r="F45" s="358"/>
      <c r="G45" s="171"/>
      <c r="H45" s="266">
        <v>-1505.03</v>
      </c>
      <c r="I45" s="266">
        <v>-2065.42</v>
      </c>
    </row>
    <row r="46" spans="1:9" ht="18">
      <c r="A46" s="160" t="s">
        <v>287</v>
      </c>
      <c r="B46" s="161" t="s">
        <v>416</v>
      </c>
      <c r="C46" s="353" t="s">
        <v>416</v>
      </c>
      <c r="D46" s="354"/>
      <c r="E46" s="354"/>
      <c r="F46" s="355"/>
      <c r="G46" s="161"/>
      <c r="H46" s="270">
        <f>SUM(H21+H31)</f>
        <v>14807.309999999998</v>
      </c>
      <c r="I46" s="270">
        <v>5055.45</v>
      </c>
    </row>
    <row r="47" spans="1:9" ht="18">
      <c r="A47" s="160" t="s">
        <v>311</v>
      </c>
      <c r="B47" s="160" t="s">
        <v>417</v>
      </c>
      <c r="C47" s="375" t="s">
        <v>417</v>
      </c>
      <c r="D47" s="354"/>
      <c r="E47" s="354"/>
      <c r="F47" s="355"/>
      <c r="G47" s="170"/>
      <c r="H47" s="269"/>
      <c r="I47" s="269"/>
    </row>
    <row r="48" spans="1:9" ht="18">
      <c r="A48" s="158" t="s">
        <v>397</v>
      </c>
      <c r="B48" s="171" t="s">
        <v>105</v>
      </c>
      <c r="C48" s="356" t="s">
        <v>418</v>
      </c>
      <c r="D48" s="357"/>
      <c r="E48" s="357"/>
      <c r="F48" s="358"/>
      <c r="G48" s="156"/>
      <c r="H48" s="268"/>
      <c r="I48" s="268"/>
    </row>
    <row r="49" spans="1:9" ht="18">
      <c r="A49" s="158" t="s">
        <v>281</v>
      </c>
      <c r="B49" s="171" t="s">
        <v>419</v>
      </c>
      <c r="C49" s="356" t="s">
        <v>419</v>
      </c>
      <c r="D49" s="357"/>
      <c r="E49" s="357"/>
      <c r="F49" s="358"/>
      <c r="G49" s="156"/>
      <c r="H49" s="268"/>
      <c r="I49" s="268"/>
    </row>
    <row r="50" spans="1:9" ht="18">
      <c r="A50" s="158" t="s">
        <v>106</v>
      </c>
      <c r="B50" s="171" t="s">
        <v>107</v>
      </c>
      <c r="C50" s="356" t="s">
        <v>420</v>
      </c>
      <c r="D50" s="357"/>
      <c r="E50" s="357"/>
      <c r="F50" s="358"/>
      <c r="G50" s="156"/>
      <c r="H50" s="268"/>
      <c r="I50" s="268"/>
    </row>
    <row r="51" spans="1:9" ht="18">
      <c r="A51" s="160" t="s">
        <v>318</v>
      </c>
      <c r="B51" s="161" t="s">
        <v>421</v>
      </c>
      <c r="C51" s="353" t="s">
        <v>421</v>
      </c>
      <c r="D51" s="354"/>
      <c r="E51" s="354"/>
      <c r="F51" s="355"/>
      <c r="G51" s="170" t="s">
        <v>470</v>
      </c>
      <c r="H51" s="269">
        <v>-0.56999999999999995</v>
      </c>
      <c r="I51" s="269"/>
    </row>
    <row r="52" spans="1:9" ht="30" customHeight="1">
      <c r="A52" s="160" t="s">
        <v>347</v>
      </c>
      <c r="B52" s="161" t="s">
        <v>422</v>
      </c>
      <c r="C52" s="359" t="s">
        <v>422</v>
      </c>
      <c r="D52" s="360"/>
      <c r="E52" s="360"/>
      <c r="F52" s="361"/>
      <c r="G52" s="170"/>
      <c r="H52" s="269"/>
      <c r="I52" s="269"/>
    </row>
    <row r="53" spans="1:9" ht="18">
      <c r="A53" s="160" t="s">
        <v>391</v>
      </c>
      <c r="B53" s="161" t="s">
        <v>108</v>
      </c>
      <c r="C53" s="353" t="s">
        <v>108</v>
      </c>
      <c r="D53" s="354"/>
      <c r="E53" s="354"/>
      <c r="F53" s="355"/>
      <c r="G53" s="170"/>
      <c r="H53" s="269"/>
      <c r="I53" s="269"/>
    </row>
    <row r="54" spans="1:9" ht="30" customHeight="1">
      <c r="A54" s="160" t="s">
        <v>424</v>
      </c>
      <c r="B54" s="160" t="s">
        <v>423</v>
      </c>
      <c r="C54" s="374" t="s">
        <v>423</v>
      </c>
      <c r="D54" s="360"/>
      <c r="E54" s="360"/>
      <c r="F54" s="361"/>
      <c r="G54" s="170"/>
      <c r="H54" s="270">
        <v>14806.74</v>
      </c>
      <c r="I54" s="270">
        <v>5055.45</v>
      </c>
    </row>
    <row r="55" spans="1:9" ht="18">
      <c r="A55" s="160" t="s">
        <v>279</v>
      </c>
      <c r="B55" s="160" t="s">
        <v>425</v>
      </c>
      <c r="C55" s="375" t="s">
        <v>425</v>
      </c>
      <c r="D55" s="354"/>
      <c r="E55" s="354"/>
      <c r="F55" s="355"/>
      <c r="G55" s="170"/>
      <c r="H55" s="270"/>
      <c r="I55" s="270"/>
    </row>
    <row r="56" spans="1:9" ht="18">
      <c r="A56" s="160" t="s">
        <v>109</v>
      </c>
      <c r="B56" s="161" t="s">
        <v>426</v>
      </c>
      <c r="C56" s="353" t="s">
        <v>426</v>
      </c>
      <c r="D56" s="354"/>
      <c r="E56" s="354"/>
      <c r="F56" s="355"/>
      <c r="G56" s="170"/>
      <c r="H56" s="270">
        <v>14806.74</v>
      </c>
      <c r="I56" s="270">
        <v>5055.45</v>
      </c>
    </row>
    <row r="57" spans="1:9" ht="18">
      <c r="A57" s="158" t="s">
        <v>279</v>
      </c>
      <c r="B57" s="171" t="s">
        <v>110</v>
      </c>
      <c r="C57" s="356" t="s">
        <v>110</v>
      </c>
      <c r="D57" s="357"/>
      <c r="E57" s="357"/>
      <c r="F57" s="358"/>
      <c r="G57" s="156"/>
      <c r="H57" s="268"/>
      <c r="I57" s="268"/>
    </row>
    <row r="58" spans="1:9" ht="18">
      <c r="A58" s="158" t="s">
        <v>281</v>
      </c>
      <c r="B58" s="171" t="s">
        <v>111</v>
      </c>
      <c r="C58" s="356" t="s">
        <v>111</v>
      </c>
      <c r="D58" s="357"/>
      <c r="E58" s="357"/>
      <c r="F58" s="358"/>
      <c r="G58" s="156"/>
      <c r="H58" s="268"/>
      <c r="I58" s="268"/>
    </row>
    <row r="59" spans="1:9">
      <c r="A59" s="162"/>
      <c r="B59" s="162"/>
      <c r="C59" s="162"/>
      <c r="D59" s="162"/>
      <c r="G59" s="172"/>
      <c r="H59" s="172"/>
      <c r="I59" s="172"/>
    </row>
    <row r="60" spans="1:9" ht="15" customHeight="1">
      <c r="A60" s="344" t="s">
        <v>452</v>
      </c>
      <c r="B60" s="344"/>
      <c r="C60" s="344"/>
      <c r="D60" s="344"/>
      <c r="E60" s="344"/>
      <c r="F60" s="344"/>
      <c r="G60" s="163" t="s">
        <v>129</v>
      </c>
      <c r="H60" s="341" t="s">
        <v>453</v>
      </c>
      <c r="I60" s="341"/>
    </row>
    <row r="61" spans="1:9" s="154" customFormat="1" ht="15" customHeight="1">
      <c r="A61" s="343" t="s">
        <v>130</v>
      </c>
      <c r="B61" s="343"/>
      <c r="C61" s="343"/>
      <c r="D61" s="343"/>
      <c r="E61" s="343"/>
      <c r="F61" s="343"/>
      <c r="G61" s="165" t="s">
        <v>131</v>
      </c>
      <c r="H61" s="342" t="s">
        <v>354</v>
      </c>
      <c r="I61" s="342"/>
    </row>
    <row r="62" spans="1:9" s="154" customFormat="1" ht="15" customHeight="1">
      <c r="A62" s="164"/>
      <c r="B62" s="164"/>
      <c r="C62" s="164"/>
      <c r="D62" s="164"/>
      <c r="E62" s="164"/>
      <c r="F62" s="164"/>
      <c r="G62" s="164"/>
      <c r="H62" s="166"/>
      <c r="I62" s="166"/>
    </row>
    <row r="63" spans="1:9" ht="12.75" customHeight="1">
      <c r="A63" s="348" t="s">
        <v>454</v>
      </c>
      <c r="B63" s="348"/>
      <c r="C63" s="348"/>
      <c r="D63" s="348"/>
      <c r="E63" s="348"/>
      <c r="F63" s="348"/>
      <c r="G63" s="173" t="s">
        <v>132</v>
      </c>
      <c r="H63" s="345" t="s">
        <v>455</v>
      </c>
      <c r="I63" s="345"/>
    </row>
    <row r="64" spans="1:9">
      <c r="A64" s="347" t="s">
        <v>133</v>
      </c>
      <c r="B64" s="347"/>
      <c r="C64" s="347"/>
      <c r="D64" s="347"/>
      <c r="E64" s="347"/>
      <c r="F64" s="347"/>
      <c r="G64" s="167" t="s">
        <v>134</v>
      </c>
      <c r="H64" s="346" t="s">
        <v>354</v>
      </c>
      <c r="I64" s="346"/>
    </row>
  </sheetData>
  <mergeCells count="61">
    <mergeCell ref="A5:I6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7:I17"/>
    <mergeCell ref="A18:I18"/>
    <mergeCell ref="A12:I12"/>
    <mergeCell ref="A13:I13"/>
    <mergeCell ref="A7:I7"/>
    <mergeCell ref="A8:I8"/>
    <mergeCell ref="A9:I9"/>
    <mergeCell ref="A11:I11"/>
    <mergeCell ref="A15:I15"/>
    <mergeCell ref="A14:I14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3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topLeftCell="B1" workbookViewId="0">
      <selection activeCell="M22" sqref="M22"/>
    </sheetView>
  </sheetViews>
  <sheetFormatPr defaultColWidth="9.140625" defaultRowHeight="12.75"/>
  <cols>
    <col min="1" max="1" width="5.42578125" style="131" customWidth="1"/>
    <col min="2" max="2" width="0.28515625" style="131" customWidth="1"/>
    <col min="3" max="3" width="2" style="131" customWidth="1"/>
    <col min="4" max="4" width="32.5703125" style="131" customWidth="1"/>
    <col min="5" max="5" width="6.7109375" style="131" bestFit="1" customWidth="1"/>
    <col min="6" max="8" width="12" style="131" customWidth="1"/>
    <col min="9" max="9" width="10.28515625" style="131" customWidth="1"/>
    <col min="10" max="10" width="12" style="131" customWidth="1"/>
    <col min="11" max="11" width="11" style="131" customWidth="1"/>
    <col min="12" max="12" width="8.42578125" style="131" bestFit="1" customWidth="1"/>
    <col min="13" max="13" width="10.85546875" style="131" customWidth="1"/>
    <col min="14" max="14" width="8.7109375" style="131" customWidth="1"/>
    <col min="15" max="16384" width="9.140625" style="131"/>
  </cols>
  <sheetData>
    <row r="1" spans="1:13">
      <c r="D1" s="131" t="s">
        <v>449</v>
      </c>
      <c r="J1" s="251" t="s">
        <v>457</v>
      </c>
    </row>
    <row r="2" spans="1:13">
      <c r="D2" s="131" t="s">
        <v>456</v>
      </c>
      <c r="J2" s="233" t="s">
        <v>3</v>
      </c>
    </row>
    <row r="3" spans="1:13">
      <c r="D3" s="252">
        <v>44679</v>
      </c>
      <c r="J3" s="33" t="s">
        <v>243</v>
      </c>
    </row>
    <row r="5" spans="1:13" ht="30" customHeight="1">
      <c r="A5" s="379" t="s">
        <v>4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</row>
    <row r="6" spans="1:13">
      <c r="D6" s="380"/>
      <c r="E6" s="380"/>
      <c r="F6" s="380"/>
      <c r="G6" s="380"/>
      <c r="H6" s="380"/>
      <c r="I6" s="380"/>
      <c r="J6" s="380"/>
      <c r="K6" s="380"/>
      <c r="L6" s="380"/>
      <c r="M6" s="380"/>
    </row>
    <row r="7" spans="1:13" ht="12.75" customHeight="1">
      <c r="A7" s="381" t="s">
        <v>5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</row>
    <row r="8" spans="1:13">
      <c r="J8" s="253" t="s">
        <v>451</v>
      </c>
    </row>
    <row r="9" spans="1:13" ht="27" customHeight="1">
      <c r="A9" s="382" t="s">
        <v>241</v>
      </c>
      <c r="B9" s="384" t="s">
        <v>273</v>
      </c>
      <c r="C9" s="385"/>
      <c r="D9" s="386"/>
      <c r="E9" s="382" t="s">
        <v>356</v>
      </c>
      <c r="F9" s="382" t="s">
        <v>357</v>
      </c>
      <c r="G9" s="382" t="s">
        <v>358</v>
      </c>
      <c r="H9" s="382"/>
      <c r="I9" s="382"/>
      <c r="J9" s="382" t="s">
        <v>6</v>
      </c>
      <c r="K9" s="382"/>
      <c r="L9" s="390" t="s">
        <v>362</v>
      </c>
      <c r="M9" s="382" t="s">
        <v>112</v>
      </c>
    </row>
    <row r="10" spans="1:13" ht="101.25" customHeight="1">
      <c r="A10" s="383"/>
      <c r="B10" s="387"/>
      <c r="C10" s="388"/>
      <c r="D10" s="389"/>
      <c r="E10" s="382"/>
      <c r="F10" s="382"/>
      <c r="G10" s="238" t="s">
        <v>24</v>
      </c>
      <c r="H10" s="238" t="s">
        <v>7</v>
      </c>
      <c r="I10" s="238" t="s">
        <v>8</v>
      </c>
      <c r="J10" s="238" t="s">
        <v>9</v>
      </c>
      <c r="K10" s="238" t="s">
        <v>10</v>
      </c>
      <c r="L10" s="391"/>
      <c r="M10" s="382"/>
    </row>
    <row r="11" spans="1:13">
      <c r="A11" s="146">
        <v>1</v>
      </c>
      <c r="B11" s="182"/>
      <c r="C11" s="183"/>
      <c r="D11" s="184">
        <v>2</v>
      </c>
      <c r="E11" s="185">
        <v>3</v>
      </c>
      <c r="F11" s="185">
        <v>4</v>
      </c>
      <c r="G11" s="185">
        <v>5</v>
      </c>
      <c r="H11" s="185">
        <v>6</v>
      </c>
      <c r="I11" s="185">
        <v>7</v>
      </c>
      <c r="J11" s="185">
        <v>8</v>
      </c>
      <c r="K11" s="185">
        <v>9</v>
      </c>
      <c r="L11" s="185">
        <v>10</v>
      </c>
      <c r="M11" s="46">
        <v>11</v>
      </c>
    </row>
    <row r="12" spans="1:13" ht="24.95" customHeight="1">
      <c r="A12" s="186" t="s">
        <v>242</v>
      </c>
      <c r="B12" s="394" t="s">
        <v>152</v>
      </c>
      <c r="C12" s="395"/>
      <c r="D12" s="396"/>
      <c r="E12" s="187"/>
      <c r="F12" s="187">
        <v>2943.86</v>
      </c>
      <c r="G12" s="187"/>
      <c r="H12" s="187"/>
      <c r="I12" s="187"/>
      <c r="J12" s="187"/>
      <c r="K12" s="187"/>
      <c r="L12" s="187"/>
      <c r="M12" s="187">
        <f>SUM(F12:L12)</f>
        <v>2943.86</v>
      </c>
    </row>
    <row r="13" spans="1:13">
      <c r="A13" s="229" t="s">
        <v>244</v>
      </c>
      <c r="B13" s="188"/>
      <c r="C13" s="189" t="s">
        <v>11</v>
      </c>
      <c r="D13" s="190"/>
      <c r="E13" s="187"/>
      <c r="F13" s="191"/>
      <c r="G13" s="187"/>
      <c r="H13" s="187"/>
      <c r="I13" s="187"/>
      <c r="J13" s="187"/>
      <c r="K13" s="192"/>
      <c r="L13" s="192"/>
      <c r="M13" s="187"/>
    </row>
    <row r="14" spans="1:13">
      <c r="A14" s="193" t="s">
        <v>118</v>
      </c>
      <c r="B14" s="194"/>
      <c r="C14" s="183"/>
      <c r="D14" s="239" t="s">
        <v>155</v>
      </c>
      <c r="E14" s="187"/>
      <c r="F14" s="191"/>
      <c r="G14" s="187"/>
      <c r="H14" s="187"/>
      <c r="I14" s="187"/>
      <c r="J14" s="187"/>
      <c r="K14" s="192"/>
      <c r="L14" s="192"/>
      <c r="M14" s="187"/>
    </row>
    <row r="15" spans="1:13" ht="25.5">
      <c r="A15" s="195" t="s">
        <v>119</v>
      </c>
      <c r="B15" s="183"/>
      <c r="C15" s="183"/>
      <c r="D15" s="239" t="s">
        <v>156</v>
      </c>
      <c r="E15" s="187"/>
      <c r="F15" s="191"/>
      <c r="G15" s="187"/>
      <c r="H15" s="187"/>
      <c r="I15" s="187"/>
      <c r="J15" s="187"/>
      <c r="K15" s="192"/>
      <c r="L15" s="192"/>
      <c r="M15" s="187"/>
    </row>
    <row r="16" spans="1:13" ht="28.5" customHeight="1">
      <c r="A16" s="196" t="s">
        <v>246</v>
      </c>
      <c r="B16" s="197"/>
      <c r="C16" s="397" t="s">
        <v>12</v>
      </c>
      <c r="D16" s="398"/>
      <c r="E16" s="187"/>
      <c r="F16" s="187"/>
      <c r="G16" s="187"/>
      <c r="H16" s="187"/>
      <c r="I16" s="187"/>
      <c r="J16" s="187"/>
      <c r="K16" s="187"/>
      <c r="L16" s="187"/>
      <c r="M16" s="147"/>
    </row>
    <row r="17" spans="1:13">
      <c r="A17" s="193" t="s">
        <v>120</v>
      </c>
      <c r="B17" s="198"/>
      <c r="C17" s="183"/>
      <c r="D17" s="239" t="s">
        <v>158</v>
      </c>
      <c r="E17" s="187"/>
      <c r="F17" s="187"/>
      <c r="G17" s="187"/>
      <c r="H17" s="187"/>
      <c r="I17" s="187"/>
      <c r="J17" s="187"/>
      <c r="K17" s="187"/>
      <c r="L17" s="187"/>
      <c r="M17" s="147"/>
    </row>
    <row r="18" spans="1:13">
      <c r="A18" s="193" t="s">
        <v>121</v>
      </c>
      <c r="B18" s="198"/>
      <c r="C18" s="183"/>
      <c r="D18" s="239" t="s">
        <v>159</v>
      </c>
      <c r="E18" s="187"/>
      <c r="F18" s="187"/>
      <c r="G18" s="187"/>
      <c r="H18" s="187"/>
      <c r="I18" s="187"/>
      <c r="J18" s="187"/>
      <c r="K18" s="187"/>
      <c r="L18" s="187"/>
      <c r="M18" s="147"/>
    </row>
    <row r="19" spans="1:13">
      <c r="A19" s="193" t="s">
        <v>206</v>
      </c>
      <c r="B19" s="198"/>
      <c r="C19" s="183"/>
      <c r="D19" s="239" t="s">
        <v>160</v>
      </c>
      <c r="E19" s="187"/>
      <c r="F19" s="187"/>
      <c r="G19" s="187"/>
      <c r="H19" s="187"/>
      <c r="I19" s="187"/>
      <c r="J19" s="187"/>
      <c r="K19" s="187"/>
      <c r="L19" s="187"/>
      <c r="M19" s="147"/>
    </row>
    <row r="20" spans="1:13">
      <c r="A20" s="229" t="s">
        <v>247</v>
      </c>
      <c r="B20" s="199"/>
      <c r="C20" s="200" t="s">
        <v>223</v>
      </c>
      <c r="D20" s="201"/>
      <c r="E20" s="187"/>
      <c r="F20" s="187"/>
      <c r="G20" s="187"/>
      <c r="H20" s="187"/>
      <c r="I20" s="187"/>
      <c r="J20" s="202"/>
      <c r="K20" s="192"/>
      <c r="L20" s="192"/>
      <c r="M20" s="187"/>
    </row>
    <row r="21" spans="1:13" ht="24.95" customHeight="1">
      <c r="A21" s="186" t="s">
        <v>248</v>
      </c>
      <c r="B21" s="399" t="s">
        <v>161</v>
      </c>
      <c r="C21" s="400"/>
      <c r="D21" s="401"/>
      <c r="E21" s="187"/>
      <c r="F21" s="247">
        <v>2943.86</v>
      </c>
      <c r="G21" s="187"/>
      <c r="H21" s="187"/>
      <c r="I21" s="187"/>
      <c r="J21" s="187"/>
      <c r="K21" s="187"/>
      <c r="L21" s="187"/>
      <c r="M21" s="147">
        <f>SUM(F21:L21)</f>
        <v>2943.86</v>
      </c>
    </row>
    <row r="22" spans="1:13" ht="24.95" customHeight="1">
      <c r="A22" s="186" t="s">
        <v>249</v>
      </c>
      <c r="B22" s="394" t="s">
        <v>13</v>
      </c>
      <c r="C22" s="395"/>
      <c r="D22" s="396"/>
      <c r="E22" s="46" t="s">
        <v>115</v>
      </c>
      <c r="F22" s="247">
        <v>-2943.86</v>
      </c>
      <c r="G22" s="247"/>
      <c r="H22" s="249" t="s">
        <v>115</v>
      </c>
      <c r="I22" s="249"/>
      <c r="J22" s="249" t="s">
        <v>115</v>
      </c>
      <c r="K22" s="249" t="s">
        <v>115</v>
      </c>
      <c r="L22" s="249"/>
      <c r="M22" s="247">
        <f>SUM(F22:L22)</f>
        <v>-2943.86</v>
      </c>
    </row>
    <row r="23" spans="1:13" ht="30" customHeight="1">
      <c r="A23" s="229" t="s">
        <v>250</v>
      </c>
      <c r="B23" s="237"/>
      <c r="C23" s="402" t="s">
        <v>14</v>
      </c>
      <c r="D23" s="403"/>
      <c r="E23" s="46" t="s">
        <v>115</v>
      </c>
      <c r="F23" s="187"/>
      <c r="G23" s="187"/>
      <c r="H23" s="46" t="s">
        <v>115</v>
      </c>
      <c r="I23" s="46"/>
      <c r="J23" s="46" t="s">
        <v>115</v>
      </c>
      <c r="K23" s="46" t="s">
        <v>115</v>
      </c>
      <c r="L23" s="46"/>
      <c r="M23" s="187"/>
    </row>
    <row r="24" spans="1:13" ht="26.25" customHeight="1">
      <c r="A24" s="229" t="s">
        <v>251</v>
      </c>
      <c r="B24" s="188"/>
      <c r="C24" s="404" t="s">
        <v>15</v>
      </c>
      <c r="D24" s="405"/>
      <c r="E24" s="46" t="s">
        <v>115</v>
      </c>
      <c r="F24" s="245"/>
      <c r="G24" s="202"/>
      <c r="H24" s="46" t="s">
        <v>115</v>
      </c>
      <c r="I24" s="203"/>
      <c r="J24" s="46" t="s">
        <v>115</v>
      </c>
      <c r="K24" s="46" t="s">
        <v>115</v>
      </c>
      <c r="L24" s="46"/>
      <c r="M24" s="248"/>
    </row>
    <row r="25" spans="1:13" ht="24.95" customHeight="1">
      <c r="A25" s="229" t="s">
        <v>252</v>
      </c>
      <c r="B25" s="188"/>
      <c r="C25" s="404" t="s">
        <v>16</v>
      </c>
      <c r="D25" s="406"/>
      <c r="E25" s="46" t="s">
        <v>115</v>
      </c>
      <c r="F25" s="202"/>
      <c r="G25" s="202"/>
      <c r="H25" s="46" t="s">
        <v>115</v>
      </c>
      <c r="I25" s="203"/>
      <c r="J25" s="46" t="s">
        <v>115</v>
      </c>
      <c r="K25" s="46" t="s">
        <v>115</v>
      </c>
      <c r="L25" s="46"/>
      <c r="M25" s="147"/>
    </row>
    <row r="26" spans="1:13">
      <c r="A26" s="193" t="s">
        <v>166</v>
      </c>
      <c r="B26" s="194"/>
      <c r="C26" s="204"/>
      <c r="D26" s="205" t="s">
        <v>158</v>
      </c>
      <c r="E26" s="8" t="s">
        <v>115</v>
      </c>
      <c r="F26" s="206"/>
      <c r="G26" s="206"/>
      <c r="H26" s="8" t="s">
        <v>115</v>
      </c>
      <c r="I26" s="207"/>
      <c r="J26" s="8" t="s">
        <v>115</v>
      </c>
      <c r="K26" s="8" t="s">
        <v>115</v>
      </c>
      <c r="L26" s="8"/>
      <c r="M26" s="147"/>
    </row>
    <row r="27" spans="1:13">
      <c r="A27" s="193" t="s">
        <v>167</v>
      </c>
      <c r="B27" s="194"/>
      <c r="C27" s="204"/>
      <c r="D27" s="205" t="s">
        <v>159</v>
      </c>
      <c r="E27" s="8" t="s">
        <v>115</v>
      </c>
      <c r="F27" s="206"/>
      <c r="G27" s="206"/>
      <c r="H27" s="8" t="s">
        <v>115</v>
      </c>
      <c r="I27" s="207"/>
      <c r="J27" s="8" t="s">
        <v>115</v>
      </c>
      <c r="K27" s="8" t="s">
        <v>115</v>
      </c>
      <c r="L27" s="8"/>
      <c r="M27" s="147"/>
    </row>
    <row r="28" spans="1:13">
      <c r="A28" s="193" t="s">
        <v>168</v>
      </c>
      <c r="B28" s="194"/>
      <c r="C28" s="204"/>
      <c r="D28" s="205" t="s">
        <v>160</v>
      </c>
      <c r="E28" s="8" t="s">
        <v>115</v>
      </c>
      <c r="F28" s="206"/>
      <c r="G28" s="206"/>
      <c r="H28" s="8" t="s">
        <v>115</v>
      </c>
      <c r="I28" s="207"/>
      <c r="J28" s="8" t="s">
        <v>115</v>
      </c>
      <c r="K28" s="8" t="s">
        <v>115</v>
      </c>
      <c r="L28" s="8"/>
      <c r="M28" s="147"/>
    </row>
    <row r="29" spans="1:13">
      <c r="A29" s="146" t="s">
        <v>253</v>
      </c>
      <c r="B29" s="198"/>
      <c r="C29" s="208" t="s">
        <v>223</v>
      </c>
      <c r="D29" s="239"/>
      <c r="E29" s="46" t="s">
        <v>115</v>
      </c>
      <c r="F29" s="209"/>
      <c r="G29" s="209"/>
      <c r="H29" s="46" t="s">
        <v>115</v>
      </c>
      <c r="I29" s="210"/>
      <c r="J29" s="46" t="s">
        <v>115</v>
      </c>
      <c r="K29" s="46" t="s">
        <v>115</v>
      </c>
      <c r="L29" s="46"/>
      <c r="M29" s="147"/>
    </row>
    <row r="30" spans="1:13" ht="24.95" customHeight="1">
      <c r="A30" s="186" t="s">
        <v>254</v>
      </c>
      <c r="B30" s="407" t="s">
        <v>17</v>
      </c>
      <c r="C30" s="408"/>
      <c r="D30" s="409"/>
      <c r="E30" s="46" t="s">
        <v>115</v>
      </c>
      <c r="F30" s="247">
        <f>SUM(F22:F29)</f>
        <v>-2943.86</v>
      </c>
      <c r="G30" s="187"/>
      <c r="H30" s="46" t="s">
        <v>115</v>
      </c>
      <c r="I30" s="46"/>
      <c r="J30" s="46" t="s">
        <v>115</v>
      </c>
      <c r="K30" s="46" t="s">
        <v>115</v>
      </c>
      <c r="L30" s="46"/>
      <c r="M30" s="147">
        <f>SUM(M22:M29)</f>
        <v>-2943.86</v>
      </c>
    </row>
    <row r="31" spans="1:13" ht="24.95" customHeight="1">
      <c r="A31" s="229" t="s">
        <v>255</v>
      </c>
      <c r="B31" s="394" t="s">
        <v>170</v>
      </c>
      <c r="C31" s="395"/>
      <c r="D31" s="396"/>
      <c r="E31" s="187"/>
      <c r="F31" s="187"/>
      <c r="G31" s="187"/>
      <c r="H31" s="187"/>
      <c r="I31" s="187"/>
      <c r="J31" s="187"/>
      <c r="K31" s="187"/>
      <c r="L31" s="187"/>
      <c r="M31" s="147"/>
    </row>
    <row r="32" spans="1:13" ht="24.95" customHeight="1">
      <c r="A32" s="229" t="s">
        <v>256</v>
      </c>
      <c r="B32" s="237"/>
      <c r="C32" s="402" t="s">
        <v>171</v>
      </c>
      <c r="D32" s="403"/>
      <c r="E32" s="187"/>
      <c r="F32" s="187"/>
      <c r="G32" s="187"/>
      <c r="H32" s="187"/>
      <c r="I32" s="187"/>
      <c r="J32" s="187"/>
      <c r="K32" s="187"/>
      <c r="L32" s="187"/>
      <c r="M32" s="147"/>
    </row>
    <row r="33" spans="1:13" ht="33" customHeight="1">
      <c r="A33" s="229" t="s">
        <v>257</v>
      </c>
      <c r="B33" s="188"/>
      <c r="C33" s="392" t="s">
        <v>18</v>
      </c>
      <c r="D33" s="393"/>
      <c r="E33" s="187"/>
      <c r="F33" s="187"/>
      <c r="G33" s="187"/>
      <c r="H33" s="187"/>
      <c r="I33" s="187"/>
      <c r="J33" s="187"/>
      <c r="K33" s="187"/>
      <c r="L33" s="187"/>
      <c r="M33" s="147"/>
    </row>
    <row r="34" spans="1:13" ht="29.25" customHeight="1">
      <c r="A34" s="229" t="s">
        <v>258</v>
      </c>
      <c r="B34" s="188"/>
      <c r="C34" s="404" t="s">
        <v>173</v>
      </c>
      <c r="D34" s="406"/>
      <c r="E34" s="187"/>
      <c r="F34" s="187"/>
      <c r="G34" s="187"/>
      <c r="H34" s="187"/>
      <c r="I34" s="187"/>
      <c r="J34" s="187"/>
      <c r="K34" s="187"/>
      <c r="L34" s="187"/>
      <c r="M34" s="147"/>
    </row>
    <row r="35" spans="1:13" ht="24.95" customHeight="1">
      <c r="A35" s="186" t="s">
        <v>260</v>
      </c>
      <c r="B35" s="188"/>
      <c r="C35" s="404" t="s">
        <v>19</v>
      </c>
      <c r="D35" s="406"/>
      <c r="E35" s="187"/>
      <c r="F35" s="187"/>
      <c r="G35" s="187"/>
      <c r="H35" s="187"/>
      <c r="I35" s="187"/>
      <c r="J35" s="187"/>
      <c r="K35" s="187"/>
      <c r="L35" s="187"/>
      <c r="M35" s="147"/>
    </row>
    <row r="36" spans="1:13">
      <c r="A36" s="193" t="s">
        <v>175</v>
      </c>
      <c r="B36" s="194"/>
      <c r="C36" s="204"/>
      <c r="D36" s="205" t="s">
        <v>158</v>
      </c>
      <c r="E36" s="187"/>
      <c r="F36" s="187"/>
      <c r="G36" s="187"/>
      <c r="H36" s="187"/>
      <c r="I36" s="187"/>
      <c r="J36" s="187"/>
      <c r="K36" s="187"/>
      <c r="L36" s="187"/>
      <c r="M36" s="147"/>
    </row>
    <row r="37" spans="1:13">
      <c r="A37" s="193" t="s">
        <v>176</v>
      </c>
      <c r="B37" s="194"/>
      <c r="C37" s="204"/>
      <c r="D37" s="205" t="s">
        <v>159</v>
      </c>
      <c r="E37" s="187"/>
      <c r="F37" s="187"/>
      <c r="G37" s="187"/>
      <c r="H37" s="187"/>
      <c r="I37" s="187"/>
      <c r="J37" s="187"/>
      <c r="K37" s="187"/>
      <c r="L37" s="187"/>
      <c r="M37" s="147"/>
    </row>
    <row r="38" spans="1:13">
      <c r="A38" s="193" t="s">
        <v>177</v>
      </c>
      <c r="B38" s="194"/>
      <c r="C38" s="204"/>
      <c r="D38" s="205" t="s">
        <v>160</v>
      </c>
      <c r="E38" s="187"/>
      <c r="F38" s="187"/>
      <c r="G38" s="187"/>
      <c r="H38" s="187"/>
      <c r="I38" s="187"/>
      <c r="J38" s="187"/>
      <c r="K38" s="187"/>
      <c r="L38" s="187"/>
      <c r="M38" s="147"/>
    </row>
    <row r="39" spans="1:13">
      <c r="A39" s="229" t="s">
        <v>261</v>
      </c>
      <c r="B39" s="188"/>
      <c r="C39" s="211" t="s">
        <v>223</v>
      </c>
      <c r="D39" s="190"/>
      <c r="E39" s="187"/>
      <c r="F39" s="187"/>
      <c r="G39" s="187"/>
      <c r="H39" s="187"/>
      <c r="I39" s="187"/>
      <c r="J39" s="187"/>
      <c r="K39" s="187"/>
      <c r="L39" s="187"/>
      <c r="M39" s="147"/>
    </row>
    <row r="40" spans="1:13" ht="26.25" customHeight="1">
      <c r="A40" s="186" t="s">
        <v>262</v>
      </c>
      <c r="B40" s="407" t="s">
        <v>20</v>
      </c>
      <c r="C40" s="408"/>
      <c r="D40" s="409"/>
      <c r="E40" s="187"/>
      <c r="F40" s="187"/>
      <c r="G40" s="187"/>
      <c r="H40" s="187"/>
      <c r="I40" s="187"/>
      <c r="J40" s="187"/>
      <c r="K40" s="187"/>
      <c r="L40" s="187"/>
      <c r="M40" s="147"/>
    </row>
    <row r="41" spans="1:13" ht="24.95" customHeight="1">
      <c r="A41" s="186" t="s">
        <v>263</v>
      </c>
      <c r="B41" s="410" t="s">
        <v>21</v>
      </c>
      <c r="C41" s="411"/>
      <c r="D41" s="412"/>
      <c r="E41" s="187"/>
      <c r="F41" s="250">
        <v>0</v>
      </c>
      <c r="G41" s="187"/>
      <c r="H41" s="187"/>
      <c r="I41" s="187"/>
      <c r="J41" s="187"/>
      <c r="K41" s="187"/>
      <c r="L41" s="187"/>
      <c r="M41" s="246">
        <v>0</v>
      </c>
    </row>
    <row r="42" spans="1:13" ht="24.95" customHeight="1">
      <c r="A42" s="186" t="s">
        <v>264</v>
      </c>
      <c r="B42" s="407" t="s">
        <v>22</v>
      </c>
      <c r="C42" s="408"/>
      <c r="D42" s="409"/>
      <c r="E42" s="187"/>
      <c r="F42" s="250">
        <v>0</v>
      </c>
      <c r="G42" s="187"/>
      <c r="H42" s="187"/>
      <c r="I42" s="187"/>
      <c r="J42" s="187"/>
      <c r="K42" s="187"/>
      <c r="L42" s="187"/>
      <c r="M42" s="246">
        <v>0</v>
      </c>
    </row>
    <row r="43" spans="1:13">
      <c r="A43" s="128" t="s">
        <v>25</v>
      </c>
      <c r="B43" s="128"/>
      <c r="C43" s="128"/>
      <c r="D43" s="128"/>
      <c r="E43" s="128"/>
      <c r="F43" s="128"/>
    </row>
    <row r="44" spans="1:13">
      <c r="A44" s="212" t="s">
        <v>23</v>
      </c>
    </row>
    <row r="46" spans="1:13">
      <c r="D46" s="254" t="s">
        <v>452</v>
      </c>
      <c r="E46" s="95"/>
      <c r="F46" s="95"/>
      <c r="G46" s="95"/>
      <c r="H46" s="95"/>
      <c r="I46" s="254" t="s">
        <v>453</v>
      </c>
      <c r="J46" s="95"/>
    </row>
    <row r="47" spans="1:13">
      <c r="D47" s="95"/>
      <c r="E47" s="95"/>
      <c r="F47" s="95"/>
      <c r="G47" s="95"/>
      <c r="H47" s="95"/>
      <c r="I47" s="95"/>
      <c r="J47" s="95"/>
    </row>
    <row r="48" spans="1:13">
      <c r="D48" s="254" t="s">
        <v>454</v>
      </c>
      <c r="E48" s="95"/>
      <c r="F48" s="95"/>
      <c r="G48" s="95"/>
      <c r="H48" s="95"/>
      <c r="I48" s="254" t="s">
        <v>455</v>
      </c>
      <c r="J48" s="95"/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9"/>
  <sheetViews>
    <sheetView workbookViewId="0">
      <selection activeCell="E50" sqref="E50:Q50"/>
    </sheetView>
  </sheetViews>
  <sheetFormatPr defaultColWidth="9.140625" defaultRowHeight="12.75"/>
  <cols>
    <col min="1" max="1" width="3.85546875" style="99" customWidth="1"/>
    <col min="2" max="2" width="0.28515625" style="228" customWidth="1"/>
    <col min="3" max="3" width="1.5703125" style="228" customWidth="1"/>
    <col min="4" max="4" width="22.7109375" style="228" customWidth="1"/>
    <col min="5" max="5" width="6" style="228" customWidth="1"/>
    <col min="6" max="6" width="7.28515625" style="228" customWidth="1"/>
    <col min="7" max="7" width="10.5703125" style="228" customWidth="1"/>
    <col min="8" max="8" width="8.7109375" style="228" customWidth="1"/>
    <col min="9" max="9" width="6.85546875" style="228" customWidth="1"/>
    <col min="10" max="10" width="9.42578125" style="228" customWidth="1"/>
    <col min="11" max="11" width="8.28515625" style="228" customWidth="1"/>
    <col min="12" max="12" width="7.7109375" style="228" customWidth="1"/>
    <col min="13" max="13" width="8.28515625" style="228" customWidth="1"/>
    <col min="14" max="14" width="7" style="228" customWidth="1"/>
    <col min="15" max="15" width="8.85546875" style="228" customWidth="1"/>
    <col min="16" max="16" width="9" style="228" customWidth="1"/>
    <col min="17" max="17" width="7.7109375" style="228" customWidth="1"/>
    <col min="18" max="18" width="11" style="228" customWidth="1"/>
    <col min="19" max="16384" width="9.140625" style="228"/>
  </cols>
  <sheetData>
    <row r="1" spans="1:18">
      <c r="D1" s="131" t="s">
        <v>449</v>
      </c>
      <c r="N1" s="251" t="s">
        <v>458</v>
      </c>
    </row>
    <row r="2" spans="1:18">
      <c r="A2" s="33"/>
      <c r="B2" s="95"/>
      <c r="C2" s="95"/>
      <c r="D2" s="131" t="s">
        <v>456</v>
      </c>
      <c r="E2" s="95"/>
      <c r="F2" s="95"/>
      <c r="G2" s="95"/>
      <c r="H2" s="95"/>
      <c r="K2" s="95"/>
      <c r="L2" s="95"/>
      <c r="N2" s="233" t="s">
        <v>138</v>
      </c>
      <c r="O2" s="232"/>
      <c r="P2" s="232"/>
      <c r="Q2" s="232"/>
      <c r="R2" s="232"/>
    </row>
    <row r="3" spans="1:18" ht="14.25" customHeight="1">
      <c r="A3" s="33"/>
      <c r="B3" s="95"/>
      <c r="C3" s="95"/>
      <c r="D3" s="252">
        <v>44679</v>
      </c>
      <c r="E3" s="95"/>
      <c r="F3" s="95"/>
      <c r="G3" s="95"/>
      <c r="H3" s="95"/>
      <c r="K3" s="95"/>
      <c r="L3" s="95"/>
      <c r="M3" s="33"/>
      <c r="N3" s="33" t="s">
        <v>243</v>
      </c>
      <c r="O3" s="33"/>
      <c r="P3" s="33"/>
      <c r="Q3" s="33"/>
    </row>
    <row r="4" spans="1:18" ht="4.5" customHeight="1">
      <c r="A4" s="33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33"/>
      <c r="N4" s="33"/>
      <c r="O4" s="33"/>
      <c r="P4" s="33"/>
      <c r="Q4" s="33"/>
      <c r="R4" s="33"/>
    </row>
    <row r="5" spans="1:18" ht="31.5" customHeight="1">
      <c r="A5" s="414" t="s">
        <v>139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</row>
    <row r="6" spans="1:18" ht="3" customHeight="1">
      <c r="A6" s="3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22.5" customHeight="1">
      <c r="A7" s="414" t="s">
        <v>140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</row>
    <row r="8" spans="1:18" ht="12.6" customHeight="1">
      <c r="A8" s="33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55" t="s">
        <v>451</v>
      </c>
      <c r="O8" s="95"/>
      <c r="P8" s="95"/>
      <c r="Q8" s="95"/>
      <c r="R8" s="95"/>
    </row>
    <row r="9" spans="1:18" ht="27" customHeight="1">
      <c r="A9" s="413" t="s">
        <v>141</v>
      </c>
      <c r="B9" s="415" t="s">
        <v>273</v>
      </c>
      <c r="C9" s="415"/>
      <c r="D9" s="415"/>
      <c r="E9" s="413" t="s">
        <v>363</v>
      </c>
      <c r="F9" s="413" t="s">
        <v>364</v>
      </c>
      <c r="G9" s="413"/>
      <c r="H9" s="413" t="s">
        <v>142</v>
      </c>
      <c r="I9" s="413" t="s">
        <v>143</v>
      </c>
      <c r="J9" s="413" t="s">
        <v>367</v>
      </c>
      <c r="K9" s="413" t="s">
        <v>144</v>
      </c>
      <c r="L9" s="413" t="s">
        <v>145</v>
      </c>
      <c r="M9" s="413" t="s">
        <v>370</v>
      </c>
      <c r="N9" s="413" t="s">
        <v>146</v>
      </c>
      <c r="O9" s="413"/>
      <c r="P9" s="413" t="s">
        <v>147</v>
      </c>
      <c r="Q9" s="413" t="s">
        <v>148</v>
      </c>
      <c r="R9" s="413" t="s">
        <v>112</v>
      </c>
    </row>
    <row r="10" spans="1:18" ht="51">
      <c r="A10" s="413"/>
      <c r="B10" s="415"/>
      <c r="C10" s="415"/>
      <c r="D10" s="415"/>
      <c r="E10" s="413"/>
      <c r="F10" s="231" t="s">
        <v>149</v>
      </c>
      <c r="G10" s="231" t="s">
        <v>150</v>
      </c>
      <c r="H10" s="413"/>
      <c r="I10" s="413"/>
      <c r="J10" s="413"/>
      <c r="K10" s="413"/>
      <c r="L10" s="413"/>
      <c r="M10" s="413"/>
      <c r="N10" s="231" t="s">
        <v>151</v>
      </c>
      <c r="O10" s="231" t="s">
        <v>146</v>
      </c>
      <c r="P10" s="413"/>
      <c r="Q10" s="413"/>
      <c r="R10" s="413"/>
    </row>
    <row r="11" spans="1:18">
      <c r="A11" s="145">
        <v>1</v>
      </c>
      <c r="B11" s="417">
        <v>2</v>
      </c>
      <c r="C11" s="417"/>
      <c r="D11" s="417"/>
      <c r="E11" s="145">
        <v>3</v>
      </c>
      <c r="F11" s="145">
        <v>4</v>
      </c>
      <c r="G11" s="145">
        <v>5</v>
      </c>
      <c r="H11" s="145">
        <v>6</v>
      </c>
      <c r="I11" s="145">
        <v>7</v>
      </c>
      <c r="J11" s="145">
        <v>8</v>
      </c>
      <c r="K11" s="145">
        <v>9</v>
      </c>
      <c r="L11" s="145">
        <v>10</v>
      </c>
      <c r="M11" s="145">
        <v>11</v>
      </c>
      <c r="N11" s="145">
        <v>12</v>
      </c>
      <c r="O11" s="145">
        <v>13</v>
      </c>
      <c r="P11" s="145">
        <v>14</v>
      </c>
      <c r="Q11" s="145">
        <v>15</v>
      </c>
      <c r="R11" s="145">
        <v>16</v>
      </c>
    </row>
    <row r="12" spans="1:18" ht="39.950000000000003" customHeight="1">
      <c r="A12" s="174" t="s">
        <v>242</v>
      </c>
      <c r="B12" s="418" t="s">
        <v>152</v>
      </c>
      <c r="C12" s="419"/>
      <c r="D12" s="420"/>
      <c r="E12" s="287"/>
      <c r="F12" s="287"/>
      <c r="G12" s="243">
        <v>1839525.8</v>
      </c>
      <c r="H12" s="287">
        <v>57885.09</v>
      </c>
      <c r="I12" s="287"/>
      <c r="J12" s="243">
        <v>352755.3</v>
      </c>
      <c r="K12" s="287">
        <v>38121.870000000003</v>
      </c>
      <c r="L12" s="287"/>
      <c r="M12" s="287">
        <v>13503.12</v>
      </c>
      <c r="N12" s="287"/>
      <c r="O12" s="287">
        <v>110145.94</v>
      </c>
      <c r="P12" s="243">
        <v>814242.19</v>
      </c>
      <c r="Q12" s="287"/>
      <c r="R12" s="243">
        <f>SUM(E12:Q12)</f>
        <v>3226179.31</v>
      </c>
    </row>
    <row r="13" spans="1:18" ht="25.5" customHeight="1">
      <c r="A13" s="64" t="s">
        <v>244</v>
      </c>
      <c r="B13" s="175"/>
      <c r="C13" s="327" t="s">
        <v>153</v>
      </c>
      <c r="D13" s="421"/>
      <c r="E13" s="291"/>
      <c r="F13" s="132"/>
      <c r="G13" s="292"/>
      <c r="H13" s="132"/>
      <c r="I13" s="132"/>
      <c r="J13" s="292"/>
      <c r="K13" s="132"/>
      <c r="L13" s="132"/>
      <c r="M13" s="292">
        <v>4399</v>
      </c>
      <c r="N13" s="132"/>
      <c r="O13" s="292">
        <v>620</v>
      </c>
      <c r="P13" s="292"/>
      <c r="Q13" s="132"/>
      <c r="R13" s="292">
        <f>SUM(G13:Q13)</f>
        <v>5019</v>
      </c>
    </row>
    <row r="14" spans="1:18" ht="20.25" customHeight="1">
      <c r="A14" s="176" t="s">
        <v>118</v>
      </c>
      <c r="B14" s="240" t="s">
        <v>154</v>
      </c>
      <c r="C14" s="177"/>
      <c r="D14" s="230" t="s">
        <v>155</v>
      </c>
      <c r="E14" s="291"/>
      <c r="F14" s="132"/>
      <c r="G14" s="132"/>
      <c r="H14" s="132"/>
      <c r="I14" s="132"/>
      <c r="J14" s="292"/>
      <c r="K14" s="132"/>
      <c r="L14" s="132"/>
      <c r="M14" s="292">
        <v>4399</v>
      </c>
      <c r="N14" s="132"/>
      <c r="O14" s="292">
        <v>620</v>
      </c>
      <c r="P14" s="292"/>
      <c r="Q14" s="132"/>
      <c r="R14" s="292">
        <f>SUM(G14:Q14)</f>
        <v>5019</v>
      </c>
    </row>
    <row r="15" spans="1:18" ht="25.5">
      <c r="A15" s="145" t="s">
        <v>119</v>
      </c>
      <c r="B15" s="177"/>
      <c r="C15" s="177"/>
      <c r="D15" s="92" t="s">
        <v>156</v>
      </c>
      <c r="E15" s="132"/>
      <c r="F15" s="132"/>
      <c r="G15" s="292"/>
      <c r="H15" s="132"/>
      <c r="I15" s="132"/>
      <c r="J15" s="292"/>
      <c r="K15" s="132"/>
      <c r="L15" s="132"/>
      <c r="M15" s="132"/>
      <c r="N15" s="132"/>
      <c r="O15" s="132"/>
      <c r="P15" s="287"/>
      <c r="Q15" s="287"/>
      <c r="R15" s="243">
        <f>SUM(G15:Q15)</f>
        <v>0</v>
      </c>
    </row>
    <row r="16" spans="1:18" ht="43.5" customHeight="1">
      <c r="A16" s="64" t="s">
        <v>246</v>
      </c>
      <c r="B16" s="332" t="s">
        <v>157</v>
      </c>
      <c r="C16" s="422"/>
      <c r="D16" s="423"/>
      <c r="E16" s="291"/>
      <c r="F16" s="132"/>
      <c r="G16" s="132"/>
      <c r="H16" s="132"/>
      <c r="I16" s="132"/>
      <c r="J16" s="132"/>
      <c r="K16" s="132"/>
      <c r="L16" s="132"/>
      <c r="M16" s="292"/>
      <c r="N16" s="132"/>
      <c r="O16" s="132"/>
      <c r="P16" s="287"/>
      <c r="Q16" s="287"/>
      <c r="R16" s="287">
        <f>SUM(E16:Q16)</f>
        <v>0</v>
      </c>
    </row>
    <row r="17" spans="1:18">
      <c r="A17" s="97" t="s">
        <v>120</v>
      </c>
      <c r="B17" s="178"/>
      <c r="C17" s="177"/>
      <c r="D17" s="230" t="s">
        <v>158</v>
      </c>
      <c r="E17" s="132"/>
      <c r="F17" s="132"/>
      <c r="G17" s="132"/>
      <c r="H17" s="132"/>
      <c r="I17" s="132"/>
      <c r="J17" s="132"/>
      <c r="K17" s="132"/>
      <c r="L17" s="132"/>
      <c r="M17" s="293"/>
      <c r="N17" s="132"/>
      <c r="O17" s="132"/>
      <c r="P17" s="287"/>
      <c r="Q17" s="287"/>
      <c r="R17" s="287"/>
    </row>
    <row r="18" spans="1:18">
      <c r="A18" s="64" t="s">
        <v>121</v>
      </c>
      <c r="B18" s="178"/>
      <c r="C18" s="177"/>
      <c r="D18" s="230" t="s">
        <v>159</v>
      </c>
      <c r="E18" s="291"/>
      <c r="F18" s="132"/>
      <c r="G18" s="132"/>
      <c r="H18" s="132"/>
      <c r="I18" s="132"/>
      <c r="J18" s="132"/>
      <c r="K18" s="132"/>
      <c r="L18" s="132"/>
      <c r="M18" s="293"/>
      <c r="N18" s="132"/>
      <c r="O18" s="132"/>
      <c r="P18" s="287"/>
      <c r="Q18" s="287"/>
      <c r="R18" s="287"/>
    </row>
    <row r="19" spans="1:18">
      <c r="A19" s="64" t="s">
        <v>206</v>
      </c>
      <c r="B19" s="178"/>
      <c r="C19" s="177"/>
      <c r="D19" s="230" t="s">
        <v>160</v>
      </c>
      <c r="E19" s="291"/>
      <c r="F19" s="132"/>
      <c r="G19" s="132"/>
      <c r="H19" s="132"/>
      <c r="I19" s="132"/>
      <c r="J19" s="132"/>
      <c r="K19" s="132"/>
      <c r="L19" s="132"/>
      <c r="M19" s="292"/>
      <c r="N19" s="132"/>
      <c r="O19" s="132"/>
      <c r="P19" s="287"/>
      <c r="Q19" s="287"/>
      <c r="R19" s="287">
        <f>SUM(E19:Q19)</f>
        <v>0</v>
      </c>
    </row>
    <row r="20" spans="1:18" ht="15" customHeight="1">
      <c r="A20" s="64" t="s">
        <v>247</v>
      </c>
      <c r="B20" s="175"/>
      <c r="C20" s="327" t="s">
        <v>223</v>
      </c>
      <c r="D20" s="421"/>
      <c r="E20" s="29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87"/>
      <c r="Q20" s="287"/>
      <c r="R20" s="287"/>
    </row>
    <row r="21" spans="1:18" ht="54.95" customHeight="1">
      <c r="A21" s="174" t="s">
        <v>248</v>
      </c>
      <c r="B21" s="416" t="s">
        <v>161</v>
      </c>
      <c r="C21" s="416"/>
      <c r="D21" s="416"/>
      <c r="E21" s="287"/>
      <c r="F21" s="287"/>
      <c r="G21" s="243">
        <v>1839525.8</v>
      </c>
      <c r="H21" s="287">
        <v>57885.09</v>
      </c>
      <c r="I21" s="287"/>
      <c r="J21" s="243">
        <v>352755.3</v>
      </c>
      <c r="K21" s="243">
        <f>SUM(K12+K13)</f>
        <v>38121.870000000003</v>
      </c>
      <c r="L21" s="287"/>
      <c r="M21" s="243">
        <f>SUM(M12+M13)</f>
        <v>17902.120000000003</v>
      </c>
      <c r="N21" s="287"/>
      <c r="O21" s="243">
        <v>110765.94</v>
      </c>
      <c r="P21" s="243">
        <f>SUM(P12+P13)</f>
        <v>814242.19</v>
      </c>
      <c r="Q21" s="287"/>
      <c r="R21" s="243">
        <f>SUM(E21:Q21)</f>
        <v>3231198.31</v>
      </c>
    </row>
    <row r="22" spans="1:18" ht="39.950000000000003" customHeight="1">
      <c r="A22" s="174" t="s">
        <v>249</v>
      </c>
      <c r="B22" s="426" t="s">
        <v>162</v>
      </c>
      <c r="C22" s="427"/>
      <c r="D22" s="428"/>
      <c r="E22" s="287" t="s">
        <v>115</v>
      </c>
      <c r="F22" s="287"/>
      <c r="G22" s="287">
        <v>-682772.42</v>
      </c>
      <c r="H22" s="287">
        <v>-23103.67</v>
      </c>
      <c r="I22" s="287"/>
      <c r="J22" s="243">
        <v>-333721.42</v>
      </c>
      <c r="K22" s="243">
        <v>-33259.49</v>
      </c>
      <c r="L22" s="287"/>
      <c r="M22" s="243">
        <v>-12384.89</v>
      </c>
      <c r="N22" s="294" t="s">
        <v>115</v>
      </c>
      <c r="O22" s="287">
        <v>-57144.59</v>
      </c>
      <c r="P22" s="287" t="s">
        <v>115</v>
      </c>
      <c r="Q22" s="287" t="s">
        <v>115</v>
      </c>
      <c r="R22" s="243">
        <f>SUM(G22:Q22)</f>
        <v>-1142386.48</v>
      </c>
    </row>
    <row r="23" spans="1:18" ht="31.5" customHeight="1">
      <c r="A23" s="97" t="s">
        <v>250</v>
      </c>
      <c r="B23" s="178"/>
      <c r="C23" s="327" t="s">
        <v>163</v>
      </c>
      <c r="D23" s="421"/>
      <c r="E23" s="132" t="s">
        <v>115</v>
      </c>
      <c r="F23" s="132"/>
      <c r="G23" s="132"/>
      <c r="H23" s="292"/>
      <c r="I23" s="132"/>
      <c r="J23" s="292"/>
      <c r="K23" s="132"/>
      <c r="L23" s="132"/>
      <c r="M23" s="132"/>
      <c r="N23" s="294" t="s">
        <v>115</v>
      </c>
      <c r="O23" s="132"/>
      <c r="P23" s="132" t="s">
        <v>115</v>
      </c>
      <c r="Q23" s="132" t="s">
        <v>115</v>
      </c>
      <c r="R23" s="287">
        <f>SUM(F23:Q23)</f>
        <v>0</v>
      </c>
    </row>
    <row r="24" spans="1:18" ht="38.25" customHeight="1">
      <c r="A24" s="97" t="s">
        <v>251</v>
      </c>
      <c r="B24" s="178"/>
      <c r="C24" s="327" t="s">
        <v>164</v>
      </c>
      <c r="D24" s="421"/>
      <c r="E24" s="132" t="s">
        <v>115</v>
      </c>
      <c r="F24" s="132"/>
      <c r="G24" s="132">
        <v>-4388.76</v>
      </c>
      <c r="H24" s="132">
        <v>-641.30999999999995</v>
      </c>
      <c r="I24" s="132"/>
      <c r="J24" s="292">
        <v>-1109.07</v>
      </c>
      <c r="K24" s="132">
        <v>-416.58</v>
      </c>
      <c r="L24" s="132"/>
      <c r="M24" s="132">
        <v>-201.86</v>
      </c>
      <c r="N24" s="294" t="s">
        <v>115</v>
      </c>
      <c r="O24" s="292">
        <v>-1583.24</v>
      </c>
      <c r="P24" s="132" t="s">
        <v>115</v>
      </c>
      <c r="Q24" s="132" t="s">
        <v>115</v>
      </c>
      <c r="R24" s="243">
        <f>SUM(G24:Q24)</f>
        <v>-8340.82</v>
      </c>
    </row>
    <row r="25" spans="1:18" ht="51" customHeight="1">
      <c r="A25" s="97" t="s">
        <v>252</v>
      </c>
      <c r="B25" s="178"/>
      <c r="C25" s="327" t="s">
        <v>165</v>
      </c>
      <c r="D25" s="421"/>
      <c r="E25" s="132" t="s">
        <v>115</v>
      </c>
      <c r="F25" s="132"/>
      <c r="G25" s="132"/>
      <c r="H25" s="132"/>
      <c r="I25" s="132"/>
      <c r="J25" s="132"/>
      <c r="K25" s="132"/>
      <c r="L25" s="132"/>
      <c r="M25" s="132"/>
      <c r="N25" s="294" t="s">
        <v>115</v>
      </c>
      <c r="O25" s="132"/>
      <c r="P25" s="132" t="s">
        <v>115</v>
      </c>
      <c r="Q25" s="132" t="s">
        <v>115</v>
      </c>
      <c r="R25" s="287">
        <f>SUM(F25:Q25)</f>
        <v>0</v>
      </c>
    </row>
    <row r="26" spans="1:18">
      <c r="A26" s="179" t="s">
        <v>166</v>
      </c>
      <c r="B26" s="180"/>
      <c r="C26" s="235"/>
      <c r="D26" s="236" t="s">
        <v>158</v>
      </c>
      <c r="E26" s="294" t="s">
        <v>115</v>
      </c>
      <c r="F26" s="132"/>
      <c r="G26" s="132"/>
      <c r="H26" s="132"/>
      <c r="I26" s="132"/>
      <c r="J26" s="132"/>
      <c r="K26" s="132"/>
      <c r="L26" s="132"/>
      <c r="M26" s="132"/>
      <c r="N26" s="294" t="s">
        <v>115</v>
      </c>
      <c r="O26" s="294"/>
      <c r="P26" s="294" t="s">
        <v>115</v>
      </c>
      <c r="Q26" s="294" t="s">
        <v>115</v>
      </c>
      <c r="R26" s="287"/>
    </row>
    <row r="27" spans="1:18">
      <c r="A27" s="179" t="s">
        <v>167</v>
      </c>
      <c r="B27" s="180"/>
      <c r="C27" s="235"/>
      <c r="D27" s="236" t="s">
        <v>159</v>
      </c>
      <c r="E27" s="294" t="s">
        <v>115</v>
      </c>
      <c r="F27" s="132"/>
      <c r="G27" s="132"/>
      <c r="H27" s="132"/>
      <c r="I27" s="132"/>
      <c r="J27" s="132"/>
      <c r="K27" s="132"/>
      <c r="L27" s="132"/>
      <c r="M27" s="132"/>
      <c r="N27" s="294" t="s">
        <v>115</v>
      </c>
      <c r="O27" s="294"/>
      <c r="P27" s="294" t="s">
        <v>115</v>
      </c>
      <c r="Q27" s="294" t="s">
        <v>115</v>
      </c>
      <c r="R27" s="287"/>
    </row>
    <row r="28" spans="1:18">
      <c r="A28" s="179" t="s">
        <v>168</v>
      </c>
      <c r="B28" s="180"/>
      <c r="C28" s="235"/>
      <c r="D28" s="236" t="s">
        <v>160</v>
      </c>
      <c r="E28" s="294" t="s">
        <v>115</v>
      </c>
      <c r="F28" s="132"/>
      <c r="G28" s="132"/>
      <c r="H28" s="132"/>
      <c r="I28" s="132"/>
      <c r="J28" s="132"/>
      <c r="K28" s="132"/>
      <c r="L28" s="132"/>
      <c r="M28" s="132"/>
      <c r="N28" s="294" t="s">
        <v>115</v>
      </c>
      <c r="O28" s="294"/>
      <c r="P28" s="294" t="s">
        <v>115</v>
      </c>
      <c r="Q28" s="294" t="s">
        <v>115</v>
      </c>
      <c r="R28" s="287">
        <f>SUM(F28:Q28)</f>
        <v>0</v>
      </c>
    </row>
    <row r="29" spans="1:18" ht="15" customHeight="1">
      <c r="A29" s="97" t="s">
        <v>253</v>
      </c>
      <c r="B29" s="180"/>
      <c r="C29" s="424" t="s">
        <v>223</v>
      </c>
      <c r="D29" s="425"/>
      <c r="E29" s="294" t="s">
        <v>115</v>
      </c>
      <c r="F29" s="132"/>
      <c r="G29" s="132"/>
      <c r="H29" s="132"/>
      <c r="I29" s="132"/>
      <c r="J29" s="132"/>
      <c r="K29" s="132"/>
      <c r="L29" s="132"/>
      <c r="M29" s="132"/>
      <c r="N29" s="294" t="s">
        <v>115</v>
      </c>
      <c r="O29" s="132"/>
      <c r="P29" s="132" t="s">
        <v>115</v>
      </c>
      <c r="Q29" s="132" t="s">
        <v>115</v>
      </c>
      <c r="R29" s="287"/>
    </row>
    <row r="30" spans="1:18" ht="45.75" customHeight="1">
      <c r="A30" s="174" t="s">
        <v>254</v>
      </c>
      <c r="B30" s="426" t="s">
        <v>169</v>
      </c>
      <c r="C30" s="427"/>
      <c r="D30" s="428"/>
      <c r="E30" s="287" t="s">
        <v>115</v>
      </c>
      <c r="F30" s="287"/>
      <c r="G30" s="287">
        <v>-687161.18</v>
      </c>
      <c r="H30" s="243">
        <v>-23744.98</v>
      </c>
      <c r="I30" s="287"/>
      <c r="J30" s="243">
        <v>-334830.49</v>
      </c>
      <c r="K30" s="243">
        <v>-33676.07</v>
      </c>
      <c r="L30" s="287"/>
      <c r="M30" s="243">
        <v>-12586.75</v>
      </c>
      <c r="N30" s="294" t="s">
        <v>115</v>
      </c>
      <c r="O30" s="287">
        <v>-58727.83</v>
      </c>
      <c r="P30" s="287" t="s">
        <v>115</v>
      </c>
      <c r="Q30" s="287" t="s">
        <v>115</v>
      </c>
      <c r="R30" s="243">
        <f>SUM(F30:Q30)</f>
        <v>-1150727.3</v>
      </c>
    </row>
    <row r="31" spans="1:18" ht="32.25" customHeight="1">
      <c r="A31" s="174" t="s">
        <v>255</v>
      </c>
      <c r="B31" s="429" t="s">
        <v>170</v>
      </c>
      <c r="C31" s="430"/>
      <c r="D31" s="428"/>
      <c r="E31" s="287" t="s">
        <v>115</v>
      </c>
      <c r="F31" s="287"/>
      <c r="G31" s="287"/>
      <c r="H31" s="287"/>
      <c r="I31" s="295"/>
      <c r="J31" s="287"/>
      <c r="K31" s="287"/>
      <c r="L31" s="295"/>
      <c r="M31" s="287"/>
      <c r="N31" s="294" t="s">
        <v>115</v>
      </c>
      <c r="O31" s="287"/>
      <c r="P31" s="287"/>
      <c r="Q31" s="287"/>
      <c r="R31" s="287"/>
    </row>
    <row r="32" spans="1:18" ht="39.950000000000003" customHeight="1">
      <c r="A32" s="97" t="s">
        <v>256</v>
      </c>
      <c r="B32" s="178"/>
      <c r="C32" s="327" t="s">
        <v>171</v>
      </c>
      <c r="D32" s="421"/>
      <c r="E32" s="132" t="s">
        <v>115</v>
      </c>
      <c r="F32" s="132"/>
      <c r="G32" s="132"/>
      <c r="H32" s="132"/>
      <c r="I32" s="296"/>
      <c r="J32" s="132"/>
      <c r="K32" s="132"/>
      <c r="L32" s="296"/>
      <c r="M32" s="132"/>
      <c r="N32" s="294" t="s">
        <v>115</v>
      </c>
      <c r="O32" s="132"/>
      <c r="P32" s="132"/>
      <c r="Q32" s="132"/>
      <c r="R32" s="132"/>
    </row>
    <row r="33" spans="1:18" ht="29.25" customHeight="1">
      <c r="A33" s="97" t="s">
        <v>257</v>
      </c>
      <c r="B33" s="178"/>
      <c r="C33" s="327" t="s">
        <v>172</v>
      </c>
      <c r="D33" s="421"/>
      <c r="E33" s="297" t="s">
        <v>115</v>
      </c>
      <c r="F33" s="297"/>
      <c r="G33" s="297"/>
      <c r="H33" s="297"/>
      <c r="I33" s="298"/>
      <c r="J33" s="297"/>
      <c r="K33" s="297"/>
      <c r="L33" s="298"/>
      <c r="M33" s="297"/>
      <c r="N33" s="294" t="s">
        <v>115</v>
      </c>
      <c r="O33" s="297"/>
      <c r="P33" s="297"/>
      <c r="Q33" s="297"/>
      <c r="R33" s="297"/>
    </row>
    <row r="34" spans="1:18" ht="39.75" customHeight="1">
      <c r="A34" s="97" t="s">
        <v>258</v>
      </c>
      <c r="B34" s="178"/>
      <c r="C34" s="327" t="s">
        <v>173</v>
      </c>
      <c r="D34" s="421"/>
      <c r="E34" s="132" t="s">
        <v>115</v>
      </c>
      <c r="F34" s="132"/>
      <c r="G34" s="132"/>
      <c r="H34" s="132"/>
      <c r="I34" s="296"/>
      <c r="J34" s="132"/>
      <c r="K34" s="132"/>
      <c r="L34" s="296"/>
      <c r="M34" s="132"/>
      <c r="N34" s="294" t="s">
        <v>115</v>
      </c>
      <c r="O34" s="132"/>
      <c r="P34" s="132"/>
      <c r="Q34" s="132"/>
      <c r="R34" s="132"/>
    </row>
    <row r="35" spans="1:18" ht="45.75" customHeight="1">
      <c r="A35" s="97" t="s">
        <v>260</v>
      </c>
      <c r="B35" s="178"/>
      <c r="C35" s="327" t="s">
        <v>174</v>
      </c>
      <c r="D35" s="421"/>
      <c r="E35" s="132" t="s">
        <v>115</v>
      </c>
      <c r="F35" s="132"/>
      <c r="G35" s="132"/>
      <c r="H35" s="132"/>
      <c r="I35" s="296"/>
      <c r="J35" s="132"/>
      <c r="K35" s="132"/>
      <c r="L35" s="296"/>
      <c r="M35" s="132"/>
      <c r="N35" s="294" t="s">
        <v>115</v>
      </c>
      <c r="O35" s="132"/>
      <c r="P35" s="132"/>
      <c r="Q35" s="132"/>
      <c r="R35" s="132"/>
    </row>
    <row r="36" spans="1:18">
      <c r="A36" s="179" t="s">
        <v>175</v>
      </c>
      <c r="B36" s="180"/>
      <c r="C36" s="235"/>
      <c r="D36" s="236" t="s">
        <v>158</v>
      </c>
      <c r="E36" s="294" t="s">
        <v>115</v>
      </c>
      <c r="F36" s="132"/>
      <c r="G36" s="132"/>
      <c r="H36" s="132"/>
      <c r="I36" s="296"/>
      <c r="J36" s="132"/>
      <c r="K36" s="132"/>
      <c r="L36" s="296"/>
      <c r="M36" s="132"/>
      <c r="N36" s="294" t="s">
        <v>115</v>
      </c>
      <c r="O36" s="132"/>
      <c r="P36" s="132"/>
      <c r="Q36" s="132"/>
      <c r="R36" s="132"/>
    </row>
    <row r="37" spans="1:18">
      <c r="A37" s="179" t="s">
        <v>176</v>
      </c>
      <c r="B37" s="180"/>
      <c r="C37" s="235"/>
      <c r="D37" s="236" t="s">
        <v>159</v>
      </c>
      <c r="E37" s="294" t="s">
        <v>115</v>
      </c>
      <c r="F37" s="132"/>
      <c r="G37" s="132"/>
      <c r="H37" s="132"/>
      <c r="I37" s="296"/>
      <c r="J37" s="132"/>
      <c r="K37" s="132"/>
      <c r="L37" s="296"/>
      <c r="M37" s="132"/>
      <c r="N37" s="294" t="s">
        <v>115</v>
      </c>
      <c r="O37" s="132"/>
      <c r="P37" s="132"/>
      <c r="Q37" s="132"/>
      <c r="R37" s="132"/>
    </row>
    <row r="38" spans="1:18">
      <c r="A38" s="179" t="s">
        <v>177</v>
      </c>
      <c r="B38" s="180"/>
      <c r="C38" s="235"/>
      <c r="D38" s="236" t="s">
        <v>160</v>
      </c>
      <c r="E38" s="294" t="s">
        <v>115</v>
      </c>
      <c r="F38" s="132"/>
      <c r="G38" s="132"/>
      <c r="H38" s="132"/>
      <c r="I38" s="296"/>
      <c r="J38" s="132"/>
      <c r="K38" s="132"/>
      <c r="L38" s="296"/>
      <c r="M38" s="132"/>
      <c r="N38" s="294" t="s">
        <v>115</v>
      </c>
      <c r="O38" s="132"/>
      <c r="P38" s="132"/>
      <c r="Q38" s="132"/>
      <c r="R38" s="132"/>
    </row>
    <row r="39" spans="1:18" ht="15" customHeight="1">
      <c r="A39" s="97" t="s">
        <v>261</v>
      </c>
      <c r="B39" s="180"/>
      <c r="C39" s="424" t="s">
        <v>223</v>
      </c>
      <c r="D39" s="425"/>
      <c r="E39" s="132" t="s">
        <v>115</v>
      </c>
      <c r="F39" s="132"/>
      <c r="G39" s="132"/>
      <c r="H39" s="132"/>
      <c r="I39" s="296"/>
      <c r="J39" s="296"/>
      <c r="K39" s="296"/>
      <c r="L39" s="296"/>
      <c r="M39" s="132"/>
      <c r="N39" s="294" t="s">
        <v>115</v>
      </c>
      <c r="O39" s="132"/>
      <c r="P39" s="132"/>
      <c r="Q39" s="132"/>
      <c r="R39" s="132"/>
    </row>
    <row r="40" spans="1:18" ht="47.25" customHeight="1">
      <c r="A40" s="174" t="s">
        <v>262</v>
      </c>
      <c r="B40" s="431" t="s">
        <v>0</v>
      </c>
      <c r="C40" s="431"/>
      <c r="D40" s="431"/>
      <c r="E40" s="287" t="s">
        <v>115</v>
      </c>
      <c r="F40" s="287"/>
      <c r="G40" s="287"/>
      <c r="H40" s="287"/>
      <c r="I40" s="287"/>
      <c r="J40" s="287"/>
      <c r="K40" s="287"/>
      <c r="L40" s="287"/>
      <c r="M40" s="287"/>
      <c r="N40" s="299" t="s">
        <v>115</v>
      </c>
      <c r="O40" s="287"/>
      <c r="P40" s="287"/>
      <c r="Q40" s="287"/>
      <c r="R40" s="287"/>
    </row>
    <row r="41" spans="1:18" ht="30.75" customHeight="1">
      <c r="A41" s="174" t="s">
        <v>263</v>
      </c>
      <c r="B41" s="429" t="s">
        <v>428</v>
      </c>
      <c r="C41" s="430"/>
      <c r="D41" s="432"/>
      <c r="E41" s="287"/>
      <c r="F41" s="287" t="s">
        <v>115</v>
      </c>
      <c r="G41" s="287" t="s">
        <v>115</v>
      </c>
      <c r="H41" s="287" t="s">
        <v>115</v>
      </c>
      <c r="I41" s="287"/>
      <c r="J41" s="287" t="s">
        <v>115</v>
      </c>
      <c r="K41" s="287" t="s">
        <v>115</v>
      </c>
      <c r="L41" s="287"/>
      <c r="M41" s="287" t="s">
        <v>115</v>
      </c>
      <c r="N41" s="287"/>
      <c r="O41" s="287" t="s">
        <v>115</v>
      </c>
      <c r="P41" s="287" t="s">
        <v>115</v>
      </c>
      <c r="Q41" s="287" t="s">
        <v>115</v>
      </c>
      <c r="R41" s="287"/>
    </row>
    <row r="42" spans="1:18" ht="45" customHeight="1">
      <c r="A42" s="97" t="s">
        <v>264</v>
      </c>
      <c r="B42" s="433" t="s">
        <v>429</v>
      </c>
      <c r="C42" s="434"/>
      <c r="D42" s="435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</row>
    <row r="43" spans="1:18" ht="39.950000000000003" customHeight="1">
      <c r="A43" s="97" t="s">
        <v>265</v>
      </c>
      <c r="B43" s="178"/>
      <c r="C43" s="327" t="s">
        <v>430</v>
      </c>
      <c r="D43" s="421"/>
      <c r="E43" s="132"/>
      <c r="F43" s="132" t="s">
        <v>115</v>
      </c>
      <c r="G43" s="132" t="s">
        <v>115</v>
      </c>
      <c r="H43" s="132" t="s">
        <v>115</v>
      </c>
      <c r="I43" s="132"/>
      <c r="J43" s="132" t="s">
        <v>115</v>
      </c>
      <c r="K43" s="132" t="s">
        <v>115</v>
      </c>
      <c r="L43" s="132"/>
      <c r="M43" s="132" t="s">
        <v>115</v>
      </c>
      <c r="N43" s="132"/>
      <c r="O43" s="132" t="s">
        <v>115</v>
      </c>
      <c r="P43" s="132" t="s">
        <v>115</v>
      </c>
      <c r="Q43" s="132" t="s">
        <v>115</v>
      </c>
      <c r="R43" s="132"/>
    </row>
    <row r="44" spans="1:18" ht="45" customHeight="1">
      <c r="A44" s="97" t="s">
        <v>135</v>
      </c>
      <c r="B44" s="240"/>
      <c r="C44" s="327" t="s">
        <v>431</v>
      </c>
      <c r="D44" s="421"/>
      <c r="E44" s="294"/>
      <c r="F44" s="294" t="s">
        <v>115</v>
      </c>
      <c r="G44" s="294" t="s">
        <v>115</v>
      </c>
      <c r="H44" s="294" t="s">
        <v>115</v>
      </c>
      <c r="I44" s="294"/>
      <c r="J44" s="294" t="s">
        <v>115</v>
      </c>
      <c r="K44" s="294" t="s">
        <v>115</v>
      </c>
      <c r="L44" s="294"/>
      <c r="M44" s="294" t="s">
        <v>115</v>
      </c>
      <c r="N44" s="294"/>
      <c r="O44" s="294" t="s">
        <v>115</v>
      </c>
      <c r="P44" s="294" t="s">
        <v>115</v>
      </c>
      <c r="Q44" s="294" t="s">
        <v>115</v>
      </c>
      <c r="R44" s="294"/>
    </row>
    <row r="45" spans="1:18">
      <c r="A45" s="179" t="s">
        <v>178</v>
      </c>
      <c r="B45" s="181"/>
      <c r="C45" s="235"/>
      <c r="D45" s="236" t="s">
        <v>432</v>
      </c>
      <c r="E45" s="294"/>
      <c r="F45" s="294" t="s">
        <v>115</v>
      </c>
      <c r="G45" s="294" t="s">
        <v>115</v>
      </c>
      <c r="H45" s="294" t="s">
        <v>115</v>
      </c>
      <c r="I45" s="294"/>
      <c r="J45" s="294" t="s">
        <v>115</v>
      </c>
      <c r="K45" s="294" t="s">
        <v>115</v>
      </c>
      <c r="L45" s="294"/>
      <c r="M45" s="294" t="s">
        <v>115</v>
      </c>
      <c r="N45" s="294"/>
      <c r="O45" s="294" t="s">
        <v>115</v>
      </c>
      <c r="P45" s="294" t="s">
        <v>115</v>
      </c>
      <c r="Q45" s="294" t="s">
        <v>115</v>
      </c>
      <c r="R45" s="294"/>
    </row>
    <row r="46" spans="1:18">
      <c r="A46" s="179" t="s">
        <v>179</v>
      </c>
      <c r="B46" s="181"/>
      <c r="C46" s="235"/>
      <c r="D46" s="236" t="s">
        <v>433</v>
      </c>
      <c r="E46" s="294"/>
      <c r="F46" s="294" t="s">
        <v>115</v>
      </c>
      <c r="G46" s="294" t="s">
        <v>115</v>
      </c>
      <c r="H46" s="294" t="s">
        <v>115</v>
      </c>
      <c r="I46" s="294"/>
      <c r="J46" s="294" t="s">
        <v>115</v>
      </c>
      <c r="K46" s="294" t="s">
        <v>115</v>
      </c>
      <c r="L46" s="294"/>
      <c r="M46" s="294" t="s">
        <v>115</v>
      </c>
      <c r="N46" s="294"/>
      <c r="O46" s="294" t="s">
        <v>115</v>
      </c>
      <c r="P46" s="294" t="s">
        <v>115</v>
      </c>
      <c r="Q46" s="294" t="s">
        <v>115</v>
      </c>
      <c r="R46" s="294"/>
    </row>
    <row r="47" spans="1:18">
      <c r="A47" s="179" t="s">
        <v>180</v>
      </c>
      <c r="B47" s="181"/>
      <c r="C47" s="235"/>
      <c r="D47" s="236" t="s">
        <v>434</v>
      </c>
      <c r="E47" s="294"/>
      <c r="F47" s="294" t="s">
        <v>115</v>
      </c>
      <c r="G47" s="294" t="s">
        <v>115</v>
      </c>
      <c r="H47" s="294" t="s">
        <v>115</v>
      </c>
      <c r="I47" s="294"/>
      <c r="J47" s="294" t="s">
        <v>115</v>
      </c>
      <c r="K47" s="294" t="s">
        <v>115</v>
      </c>
      <c r="L47" s="294"/>
      <c r="M47" s="294" t="s">
        <v>115</v>
      </c>
      <c r="N47" s="294"/>
      <c r="O47" s="294" t="s">
        <v>115</v>
      </c>
      <c r="P47" s="294" t="s">
        <v>115</v>
      </c>
      <c r="Q47" s="294" t="s">
        <v>115</v>
      </c>
      <c r="R47" s="294"/>
    </row>
    <row r="48" spans="1:18" ht="15" customHeight="1">
      <c r="A48" s="97" t="s">
        <v>266</v>
      </c>
      <c r="B48" s="180"/>
      <c r="C48" s="424" t="s">
        <v>435</v>
      </c>
      <c r="D48" s="425"/>
      <c r="E48" s="132"/>
      <c r="F48" s="132" t="s">
        <v>115</v>
      </c>
      <c r="G48" s="132" t="s">
        <v>115</v>
      </c>
      <c r="H48" s="132" t="s">
        <v>115</v>
      </c>
      <c r="I48" s="132"/>
      <c r="J48" s="132" t="s">
        <v>115</v>
      </c>
      <c r="K48" s="132" t="s">
        <v>115</v>
      </c>
      <c r="L48" s="132"/>
      <c r="M48" s="132" t="s">
        <v>115</v>
      </c>
      <c r="N48" s="132"/>
      <c r="O48" s="132" t="s">
        <v>115</v>
      </c>
      <c r="P48" s="132" t="s">
        <v>115</v>
      </c>
      <c r="Q48" s="132" t="s">
        <v>115</v>
      </c>
      <c r="R48" s="132"/>
    </row>
    <row r="49" spans="1:18" ht="41.25" customHeight="1">
      <c r="A49" s="174" t="s">
        <v>267</v>
      </c>
      <c r="B49" s="426" t="s">
        <v>436</v>
      </c>
      <c r="C49" s="427"/>
      <c r="D49" s="428"/>
      <c r="E49" s="299"/>
      <c r="F49" s="299" t="s">
        <v>115</v>
      </c>
      <c r="G49" s="299" t="s">
        <v>115</v>
      </c>
      <c r="H49" s="299" t="s">
        <v>115</v>
      </c>
      <c r="I49" s="299"/>
      <c r="J49" s="299" t="s">
        <v>115</v>
      </c>
      <c r="K49" s="299" t="s">
        <v>115</v>
      </c>
      <c r="L49" s="299"/>
      <c r="M49" s="299" t="s">
        <v>115</v>
      </c>
      <c r="N49" s="299"/>
      <c r="O49" s="299" t="s">
        <v>115</v>
      </c>
      <c r="P49" s="299" t="s">
        <v>115</v>
      </c>
      <c r="Q49" s="299" t="s">
        <v>115</v>
      </c>
      <c r="R49" s="299"/>
    </row>
    <row r="50" spans="1:18" ht="54.95" customHeight="1">
      <c r="A50" s="174" t="s">
        <v>136</v>
      </c>
      <c r="B50" s="431" t="s">
        <v>1</v>
      </c>
      <c r="C50" s="431"/>
      <c r="D50" s="431"/>
      <c r="E50" s="287"/>
      <c r="F50" s="287"/>
      <c r="G50" s="243">
        <f>SUM(G21+G30)</f>
        <v>1152364.6200000001</v>
      </c>
      <c r="H50" s="243">
        <f>SUM(H21+H30)</f>
        <v>34140.11</v>
      </c>
      <c r="I50" s="287"/>
      <c r="J50" s="243">
        <f>SUM(J21+J30)</f>
        <v>17924.809999999998</v>
      </c>
      <c r="K50" s="243">
        <f>SUM(K21+K30)</f>
        <v>4445.8000000000029</v>
      </c>
      <c r="L50" s="287"/>
      <c r="M50" s="243">
        <f>SUM(M21+M30)</f>
        <v>5315.3700000000026</v>
      </c>
      <c r="N50" s="287"/>
      <c r="O50" s="243">
        <f>SUM(O21+O30)</f>
        <v>52038.11</v>
      </c>
      <c r="P50" s="243">
        <v>814242.19</v>
      </c>
      <c r="Q50" s="287"/>
      <c r="R50" s="243">
        <f>SUM(E50:Q50)</f>
        <v>2080471.0100000005</v>
      </c>
    </row>
    <row r="51" spans="1:18" ht="54.95" customHeight="1">
      <c r="A51" s="174" t="s">
        <v>268</v>
      </c>
      <c r="B51" s="431" t="s">
        <v>2</v>
      </c>
      <c r="C51" s="431"/>
      <c r="D51" s="431"/>
      <c r="E51" s="300"/>
      <c r="F51" s="300"/>
      <c r="G51" s="300">
        <v>1156753.3799999999</v>
      </c>
      <c r="H51" s="300">
        <v>34781.42</v>
      </c>
      <c r="I51" s="300"/>
      <c r="J51" s="300">
        <v>19033.88</v>
      </c>
      <c r="K51" s="243">
        <v>4862.38</v>
      </c>
      <c r="L51" s="300"/>
      <c r="M51" s="300">
        <v>1118.23</v>
      </c>
      <c r="N51" s="300"/>
      <c r="O51" s="300">
        <v>53001.35</v>
      </c>
      <c r="P51" s="243">
        <v>814242.19</v>
      </c>
      <c r="Q51" s="300"/>
      <c r="R51" s="243">
        <f>SUM(E51:Q51)</f>
        <v>2083792.8299999996</v>
      </c>
    </row>
    <row r="52" spans="1:18">
      <c r="A52" s="33" t="s">
        <v>181</v>
      </c>
      <c r="B52" s="33"/>
      <c r="C52" s="33"/>
      <c r="D52" s="33"/>
      <c r="E52" s="33"/>
      <c r="F52" s="33"/>
      <c r="G52" s="33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18">
      <c r="A53" s="33" t="s">
        <v>182</v>
      </c>
      <c r="B53" s="33"/>
      <c r="C53" s="33"/>
      <c r="D53" s="33"/>
      <c r="E53" s="33"/>
      <c r="F53" s="33"/>
      <c r="G53" s="33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1:18">
      <c r="A54" s="3" t="s">
        <v>427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95"/>
      <c r="M54" s="95"/>
      <c r="N54" s="95"/>
      <c r="O54" s="95"/>
      <c r="P54" s="95"/>
      <c r="Q54" s="95"/>
      <c r="R54" s="95"/>
    </row>
    <row r="55" spans="1:18">
      <c r="A55" s="33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18">
      <c r="A56" s="33"/>
      <c r="B56" s="95"/>
      <c r="C56" s="95"/>
      <c r="D56" s="254" t="s">
        <v>452</v>
      </c>
      <c r="E56" s="95"/>
      <c r="F56" s="95"/>
      <c r="G56" s="95"/>
      <c r="H56" s="95"/>
      <c r="I56" s="254" t="s">
        <v>453</v>
      </c>
      <c r="J56" s="95"/>
      <c r="K56" s="95"/>
      <c r="L56" s="95"/>
      <c r="M56" s="95"/>
      <c r="N56" s="95"/>
      <c r="O56" s="95"/>
      <c r="P56" s="95"/>
      <c r="Q56" s="95"/>
      <c r="R56" s="95"/>
    </row>
    <row r="57" spans="1:18">
      <c r="A57" s="33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>
      <c r="A58" s="33"/>
      <c r="B58" s="95"/>
      <c r="C58" s="95"/>
      <c r="D58" s="254" t="s">
        <v>454</v>
      </c>
      <c r="E58" s="95"/>
      <c r="F58" s="95"/>
      <c r="G58" s="95"/>
      <c r="H58" s="95"/>
      <c r="I58" s="254" t="s">
        <v>455</v>
      </c>
      <c r="J58" s="95"/>
      <c r="K58" s="95"/>
      <c r="L58" s="95"/>
      <c r="M58" s="95"/>
      <c r="N58" s="95"/>
      <c r="O58" s="95"/>
      <c r="P58" s="95"/>
      <c r="Q58" s="95"/>
      <c r="R58" s="95"/>
    </row>
    <row r="59" spans="1:18">
      <c r="A59" s="33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18">
      <c r="A60" s="33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>
      <c r="A61" s="33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18">
      <c r="A62" s="33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18">
      <c r="A63" s="33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>
      <c r="A64" s="33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8">
      <c r="A65" s="33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8">
      <c r="A66" s="33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>
      <c r="A67" s="33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8">
      <c r="A68" s="33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>
      <c r="A69" s="33"/>
      <c r="B69" s="95"/>
      <c r="C69" s="95"/>
      <c r="D69" s="95"/>
      <c r="E69" s="95"/>
      <c r="F69" s="95"/>
      <c r="G69" s="95"/>
      <c r="H69" s="95"/>
      <c r="I69" s="95"/>
      <c r="J69" s="95"/>
      <c r="K69" s="95"/>
    </row>
  </sheetData>
  <mergeCells count="43">
    <mergeCell ref="B49:D49"/>
    <mergeCell ref="B50:D50"/>
    <mergeCell ref="B51:D51"/>
    <mergeCell ref="B40:D40"/>
    <mergeCell ref="B41:D41"/>
    <mergeCell ref="B42:D42"/>
    <mergeCell ref="C43:D43"/>
    <mergeCell ref="C44:D44"/>
    <mergeCell ref="C48:D48"/>
    <mergeCell ref="C39:D39"/>
    <mergeCell ref="B22:D22"/>
    <mergeCell ref="C23:D23"/>
    <mergeCell ref="C24:D24"/>
    <mergeCell ref="C25:D25"/>
    <mergeCell ref="C29:D29"/>
    <mergeCell ref="B30:D30"/>
    <mergeCell ref="B31:D31"/>
    <mergeCell ref="C32:D32"/>
    <mergeCell ref="C33:D33"/>
    <mergeCell ref="C34:D34"/>
    <mergeCell ref="C35:D35"/>
    <mergeCell ref="B21:D21"/>
    <mergeCell ref="L9:L10"/>
    <mergeCell ref="M9:M10"/>
    <mergeCell ref="N9:O9"/>
    <mergeCell ref="P9:P10"/>
    <mergeCell ref="B11:D11"/>
    <mergeCell ref="B12:D12"/>
    <mergeCell ref="C13:D13"/>
    <mergeCell ref="B16:D16"/>
    <mergeCell ref="C20:D20"/>
    <mergeCell ref="Q9:Q10"/>
    <mergeCell ref="R9:R10"/>
    <mergeCell ref="A5:R5"/>
    <mergeCell ref="A7:R7"/>
    <mergeCell ref="A9:A10"/>
    <mergeCell ref="B9:D10"/>
    <mergeCell ref="E9:E10"/>
    <mergeCell ref="F9:G9"/>
    <mergeCell ref="H9:H10"/>
    <mergeCell ref="I9:I10"/>
    <mergeCell ref="J9:J10"/>
    <mergeCell ref="K9:K10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workbookViewId="0">
      <selection activeCell="A7" sqref="A7:J7"/>
    </sheetView>
  </sheetViews>
  <sheetFormatPr defaultColWidth="9.140625" defaultRowHeight="12.75"/>
  <cols>
    <col min="1" max="1" width="6.42578125" style="130" bestFit="1" customWidth="1"/>
    <col min="2" max="2" width="30.5703125" style="130" bestFit="1" customWidth="1"/>
    <col min="3" max="3" width="13.42578125" style="130" customWidth="1"/>
    <col min="4" max="4" width="10.42578125" style="130" customWidth="1"/>
    <col min="5" max="5" width="15.28515625" style="130" customWidth="1"/>
    <col min="6" max="6" width="15.42578125" style="130" customWidth="1"/>
    <col min="7" max="7" width="9.140625" style="130"/>
    <col min="8" max="8" width="10.5703125" style="130" customWidth="1"/>
    <col min="9" max="9" width="11.42578125" style="130" customWidth="1"/>
    <col min="10" max="10" width="10.28515625" style="130" customWidth="1"/>
    <col min="11" max="16384" width="9.140625" style="130"/>
  </cols>
  <sheetData>
    <row r="1" spans="1:10">
      <c r="A1" s="129"/>
      <c r="B1" s="131" t="s">
        <v>449</v>
      </c>
      <c r="C1" s="244"/>
      <c r="D1" s="244"/>
      <c r="E1" s="129"/>
      <c r="F1" s="129"/>
      <c r="G1" s="129"/>
      <c r="H1" s="251" t="s">
        <v>461</v>
      </c>
      <c r="J1" s="129"/>
    </row>
    <row r="2" spans="1:10">
      <c r="A2" s="129"/>
      <c r="B2" s="131" t="s">
        <v>456</v>
      </c>
      <c r="C2" s="95"/>
      <c r="D2" s="95"/>
      <c r="E2" s="129"/>
      <c r="F2" s="129"/>
      <c r="G2" s="129"/>
      <c r="H2" s="131" t="s">
        <v>459</v>
      </c>
      <c r="I2" s="129"/>
      <c r="J2" s="129"/>
    </row>
    <row r="3" spans="1:10">
      <c r="A3" s="129"/>
      <c r="B3" s="252">
        <v>44679</v>
      </c>
      <c r="C3" s="95"/>
      <c r="D3" s="95"/>
      <c r="E3" s="129"/>
      <c r="F3" s="129"/>
      <c r="G3" s="129"/>
      <c r="H3" s="131" t="s">
        <v>460</v>
      </c>
      <c r="I3" s="129"/>
      <c r="J3" s="129"/>
    </row>
    <row r="4" spans="1:10" ht="8.2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7.25" customHeight="1">
      <c r="A5" s="381" t="s">
        <v>208</v>
      </c>
      <c r="B5" s="437"/>
      <c r="C5" s="437"/>
      <c r="D5" s="437"/>
      <c r="E5" s="437"/>
      <c r="F5" s="437"/>
      <c r="G5" s="437"/>
      <c r="H5" s="437"/>
      <c r="I5" s="437"/>
      <c r="J5" s="437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5.75">
      <c r="A7" s="438" t="s">
        <v>209</v>
      </c>
      <c r="B7" s="439"/>
      <c r="C7" s="439"/>
      <c r="D7" s="439"/>
      <c r="E7" s="439"/>
      <c r="F7" s="439"/>
      <c r="G7" s="439"/>
      <c r="H7" s="439"/>
      <c r="I7" s="439"/>
      <c r="J7" s="439"/>
    </row>
    <row r="8" spans="1:10">
      <c r="A8" s="129"/>
      <c r="B8" s="129"/>
      <c r="C8" s="129"/>
      <c r="D8" s="129"/>
      <c r="E8" s="129"/>
      <c r="F8" s="129"/>
      <c r="G8" s="256" t="s">
        <v>451</v>
      </c>
      <c r="H8" s="129"/>
      <c r="I8" s="129"/>
      <c r="J8" s="129"/>
    </row>
    <row r="9" spans="1:10" ht="47.25" customHeight="1">
      <c r="A9" s="440" t="s">
        <v>241</v>
      </c>
      <c r="B9" s="442" t="s">
        <v>273</v>
      </c>
      <c r="C9" s="442" t="s">
        <v>375</v>
      </c>
      <c r="D9" s="442" t="s">
        <v>376</v>
      </c>
      <c r="E9" s="442" t="s">
        <v>377</v>
      </c>
      <c r="F9" s="442"/>
      <c r="G9" s="442" t="s">
        <v>210</v>
      </c>
      <c r="H9" s="442"/>
      <c r="I9" s="442" t="s">
        <v>292</v>
      </c>
      <c r="J9" s="442" t="s">
        <v>112</v>
      </c>
    </row>
    <row r="10" spans="1:10" ht="36">
      <c r="A10" s="441"/>
      <c r="B10" s="442"/>
      <c r="C10" s="442"/>
      <c r="D10" s="442"/>
      <c r="E10" s="132" t="s">
        <v>211</v>
      </c>
      <c r="F10" s="132" t="s">
        <v>212</v>
      </c>
      <c r="G10" s="132" t="s">
        <v>213</v>
      </c>
      <c r="H10" s="132" t="s">
        <v>214</v>
      </c>
      <c r="I10" s="442"/>
      <c r="J10" s="442"/>
    </row>
    <row r="11" spans="1:10">
      <c r="A11" s="133">
        <v>1</v>
      </c>
      <c r="B11" s="134">
        <v>2</v>
      </c>
      <c r="C11" s="134">
        <v>3</v>
      </c>
      <c r="D11" s="134">
        <v>4</v>
      </c>
      <c r="E11" s="134">
        <v>5</v>
      </c>
      <c r="F11" s="134">
        <v>6</v>
      </c>
      <c r="G11" s="134">
        <v>7</v>
      </c>
      <c r="H11" s="133">
        <v>8</v>
      </c>
      <c r="I11" s="134">
        <v>9</v>
      </c>
      <c r="J11" s="134">
        <v>10</v>
      </c>
    </row>
    <row r="12" spans="1:10" ht="24">
      <c r="A12" s="234" t="s">
        <v>242</v>
      </c>
      <c r="B12" s="135" t="s">
        <v>215</v>
      </c>
      <c r="C12" s="272"/>
      <c r="D12" s="273">
        <v>61146.05</v>
      </c>
      <c r="E12" s="272"/>
      <c r="F12" s="272"/>
      <c r="G12" s="272"/>
      <c r="H12" s="272"/>
      <c r="I12" s="272"/>
      <c r="J12" s="272">
        <f>SUM(C12:I12)</f>
        <v>61146.05</v>
      </c>
    </row>
    <row r="13" spans="1:10" ht="24">
      <c r="A13" s="132" t="s">
        <v>244</v>
      </c>
      <c r="B13" s="136" t="s">
        <v>236</v>
      </c>
      <c r="C13" s="272"/>
      <c r="D13" s="274">
        <f>SUM(D14+D15)</f>
        <v>53805.85</v>
      </c>
      <c r="E13" s="272"/>
      <c r="F13" s="272"/>
      <c r="G13" s="272"/>
      <c r="H13" s="272"/>
      <c r="I13" s="272"/>
      <c r="J13" s="272">
        <f>SUM(C13:I13)</f>
        <v>53805.85</v>
      </c>
    </row>
    <row r="14" spans="1:10">
      <c r="A14" s="132" t="s">
        <v>118</v>
      </c>
      <c r="B14" s="137" t="s">
        <v>216</v>
      </c>
      <c r="C14" s="272"/>
      <c r="D14" s="274">
        <v>14733.08</v>
      </c>
      <c r="E14" s="272"/>
      <c r="F14" s="272"/>
      <c r="G14" s="272"/>
      <c r="H14" s="272"/>
      <c r="I14" s="272"/>
      <c r="J14" s="275">
        <f>SUM(C14:I14)</f>
        <v>14733.08</v>
      </c>
    </row>
    <row r="15" spans="1:10" ht="24">
      <c r="A15" s="132" t="s">
        <v>119</v>
      </c>
      <c r="B15" s="137" t="s">
        <v>217</v>
      </c>
      <c r="C15" s="272"/>
      <c r="D15" s="274">
        <v>39072.769999999997</v>
      </c>
      <c r="E15" s="272"/>
      <c r="F15" s="272"/>
      <c r="G15" s="272"/>
      <c r="H15" s="272"/>
      <c r="I15" s="272"/>
      <c r="J15" s="272">
        <f>SUM(C15:I15)</f>
        <v>39072.769999999997</v>
      </c>
    </row>
    <row r="16" spans="1:10" ht="24">
      <c r="A16" s="132" t="s">
        <v>246</v>
      </c>
      <c r="B16" s="136" t="s">
        <v>218</v>
      </c>
      <c r="C16" s="272"/>
      <c r="D16" s="273">
        <v>-64179.55</v>
      </c>
      <c r="E16" s="272"/>
      <c r="F16" s="272"/>
      <c r="G16" s="272"/>
      <c r="H16" s="272"/>
      <c r="I16" s="272"/>
      <c r="J16" s="275">
        <f>SUM(C16:I16)</f>
        <v>-64179.55</v>
      </c>
    </row>
    <row r="17" spans="1:10">
      <c r="A17" s="132" t="s">
        <v>120</v>
      </c>
      <c r="B17" s="137" t="s">
        <v>219</v>
      </c>
      <c r="C17" s="276"/>
      <c r="D17" s="277"/>
      <c r="E17" s="276"/>
      <c r="F17" s="276"/>
      <c r="G17" s="276"/>
      <c r="H17" s="276"/>
      <c r="I17" s="276"/>
      <c r="J17" s="276"/>
    </row>
    <row r="18" spans="1:10">
      <c r="A18" s="132" t="s">
        <v>121</v>
      </c>
      <c r="B18" s="137" t="s">
        <v>220</v>
      </c>
      <c r="C18" s="276"/>
      <c r="D18" s="277"/>
      <c r="E18" s="276"/>
      <c r="F18" s="276"/>
      <c r="G18" s="276"/>
      <c r="H18" s="276"/>
      <c r="I18" s="276"/>
      <c r="J18" s="276"/>
    </row>
    <row r="19" spans="1:10">
      <c r="A19" s="132" t="s">
        <v>206</v>
      </c>
      <c r="B19" s="137" t="s">
        <v>221</v>
      </c>
      <c r="C19" s="276"/>
      <c r="D19" s="277">
        <v>-64179.55</v>
      </c>
      <c r="E19" s="276"/>
      <c r="F19" s="276"/>
      <c r="G19" s="276"/>
      <c r="H19" s="276"/>
      <c r="I19" s="276"/>
      <c r="J19" s="280">
        <f>SUM(C19:I19)</f>
        <v>-64179.55</v>
      </c>
    </row>
    <row r="20" spans="1:10">
      <c r="A20" s="132" t="s">
        <v>207</v>
      </c>
      <c r="B20" s="137" t="s">
        <v>222</v>
      </c>
      <c r="C20" s="276"/>
      <c r="D20" s="277"/>
      <c r="E20" s="276"/>
      <c r="F20" s="276"/>
      <c r="G20" s="276"/>
      <c r="H20" s="276"/>
      <c r="I20" s="276"/>
      <c r="J20" s="276"/>
    </row>
    <row r="21" spans="1:10">
      <c r="A21" s="132" t="s">
        <v>247</v>
      </c>
      <c r="B21" s="136" t="s">
        <v>223</v>
      </c>
      <c r="C21" s="278"/>
      <c r="D21" s="278"/>
      <c r="E21" s="278"/>
      <c r="F21" s="278"/>
      <c r="G21" s="278"/>
      <c r="H21" s="278"/>
      <c r="I21" s="278"/>
      <c r="J21" s="278"/>
    </row>
    <row r="22" spans="1:10" ht="24" customHeight="1">
      <c r="A22" s="234" t="s">
        <v>248</v>
      </c>
      <c r="B22" s="138" t="s">
        <v>224</v>
      </c>
      <c r="C22" s="279"/>
      <c r="D22" s="278">
        <v>50772.35</v>
      </c>
      <c r="E22" s="278"/>
      <c r="F22" s="278"/>
      <c r="G22" s="278"/>
      <c r="H22" s="278"/>
      <c r="I22" s="278"/>
      <c r="J22" s="278">
        <f>SUM(C22:I22)</f>
        <v>50772.35</v>
      </c>
    </row>
    <row r="23" spans="1:10" ht="24">
      <c r="A23" s="132" t="s">
        <v>249</v>
      </c>
      <c r="B23" s="139" t="s">
        <v>225</v>
      </c>
      <c r="C23" s="278"/>
      <c r="D23" s="278"/>
      <c r="E23" s="278"/>
      <c r="F23" s="278"/>
      <c r="G23" s="278"/>
      <c r="H23" s="278"/>
      <c r="I23" s="278"/>
      <c r="J23" s="278"/>
    </row>
    <row r="24" spans="1:10" ht="36">
      <c r="A24" s="132" t="s">
        <v>250</v>
      </c>
      <c r="B24" s="139" t="s">
        <v>226</v>
      </c>
      <c r="C24" s="278"/>
      <c r="D24" s="278"/>
      <c r="E24" s="278"/>
      <c r="F24" s="278"/>
      <c r="G24" s="278"/>
      <c r="H24" s="278"/>
      <c r="I24" s="278"/>
      <c r="J24" s="278"/>
    </row>
    <row r="25" spans="1:10" ht="24">
      <c r="A25" s="132" t="s">
        <v>251</v>
      </c>
      <c r="B25" s="140" t="s">
        <v>237</v>
      </c>
      <c r="C25" s="278"/>
      <c r="D25" s="278"/>
      <c r="E25" s="278"/>
      <c r="F25" s="278"/>
      <c r="G25" s="278"/>
      <c r="H25" s="278"/>
      <c r="I25" s="278"/>
      <c r="J25" s="278"/>
    </row>
    <row r="26" spans="1:10" ht="24">
      <c r="A26" s="132" t="s">
        <v>252</v>
      </c>
      <c r="B26" s="140" t="s">
        <v>238</v>
      </c>
      <c r="C26" s="278"/>
      <c r="D26" s="278"/>
      <c r="E26" s="278"/>
      <c r="F26" s="278"/>
      <c r="G26" s="278"/>
      <c r="H26" s="278"/>
      <c r="I26" s="278"/>
      <c r="J26" s="278"/>
    </row>
    <row r="27" spans="1:10" ht="48">
      <c r="A27" s="132" t="s">
        <v>253</v>
      </c>
      <c r="B27" s="140" t="s">
        <v>227</v>
      </c>
      <c r="C27" s="278"/>
      <c r="D27" s="278"/>
      <c r="E27" s="278"/>
      <c r="F27" s="278"/>
      <c r="G27" s="278"/>
      <c r="H27" s="278"/>
      <c r="I27" s="278"/>
      <c r="J27" s="278"/>
    </row>
    <row r="28" spans="1:10">
      <c r="A28" s="132" t="s">
        <v>228</v>
      </c>
      <c r="B28" s="141" t="s">
        <v>219</v>
      </c>
      <c r="C28" s="278"/>
      <c r="D28" s="278"/>
      <c r="E28" s="278"/>
      <c r="F28" s="278"/>
      <c r="G28" s="278"/>
      <c r="H28" s="278"/>
      <c r="I28" s="278"/>
      <c r="J28" s="278"/>
    </row>
    <row r="29" spans="1:10">
      <c r="A29" s="132" t="s">
        <v>229</v>
      </c>
      <c r="B29" s="141" t="s">
        <v>220</v>
      </c>
      <c r="C29" s="278"/>
      <c r="D29" s="278"/>
      <c r="E29" s="278"/>
      <c r="F29" s="278"/>
      <c r="G29" s="278"/>
      <c r="H29" s="278"/>
      <c r="I29" s="278"/>
      <c r="J29" s="278"/>
    </row>
    <row r="30" spans="1:10">
      <c r="A30" s="132" t="s">
        <v>230</v>
      </c>
      <c r="B30" s="141" t="s">
        <v>221</v>
      </c>
      <c r="C30" s="278"/>
      <c r="D30" s="278"/>
      <c r="E30" s="278"/>
      <c r="F30" s="278"/>
      <c r="G30" s="278"/>
      <c r="H30" s="278"/>
      <c r="I30" s="278"/>
      <c r="J30" s="278"/>
    </row>
    <row r="31" spans="1:10">
      <c r="A31" s="132" t="s">
        <v>231</v>
      </c>
      <c r="B31" s="141" t="s">
        <v>222</v>
      </c>
      <c r="C31" s="278"/>
      <c r="D31" s="278"/>
      <c r="E31" s="278"/>
      <c r="F31" s="278"/>
      <c r="G31" s="278"/>
      <c r="H31" s="278"/>
      <c r="I31" s="278"/>
      <c r="J31" s="278"/>
    </row>
    <row r="32" spans="1:10">
      <c r="A32" s="132" t="s">
        <v>254</v>
      </c>
      <c r="B32" s="140" t="s">
        <v>232</v>
      </c>
      <c r="C32" s="278"/>
      <c r="D32" s="278"/>
      <c r="E32" s="278"/>
      <c r="F32" s="278"/>
      <c r="G32" s="278"/>
      <c r="H32" s="278"/>
      <c r="I32" s="278"/>
      <c r="J32" s="278"/>
    </row>
    <row r="33" spans="1:10" ht="27.75" customHeight="1">
      <c r="A33" s="234" t="s">
        <v>255</v>
      </c>
      <c r="B33" s="142" t="s">
        <v>239</v>
      </c>
      <c r="C33" s="278"/>
      <c r="D33" s="278"/>
      <c r="E33" s="278"/>
      <c r="F33" s="278"/>
      <c r="G33" s="278"/>
      <c r="H33" s="278"/>
      <c r="I33" s="278"/>
      <c r="J33" s="278"/>
    </row>
    <row r="34" spans="1:10" ht="24">
      <c r="A34" s="234" t="s">
        <v>256</v>
      </c>
      <c r="B34" s="142" t="s">
        <v>240</v>
      </c>
      <c r="C34" s="278">
        <v>0</v>
      </c>
      <c r="D34" s="278">
        <v>50772.35</v>
      </c>
      <c r="E34" s="278"/>
      <c r="F34" s="278"/>
      <c r="G34" s="278"/>
      <c r="H34" s="278"/>
      <c r="I34" s="278"/>
      <c r="J34" s="278">
        <v>50772.35</v>
      </c>
    </row>
    <row r="35" spans="1:10" ht="24">
      <c r="A35" s="234" t="s">
        <v>257</v>
      </c>
      <c r="B35" s="142" t="s">
        <v>233</v>
      </c>
      <c r="C35" s="278">
        <v>0</v>
      </c>
      <c r="D35" s="278">
        <v>61146.05</v>
      </c>
      <c r="E35" s="278"/>
      <c r="F35" s="278"/>
      <c r="G35" s="278"/>
      <c r="H35" s="278"/>
      <c r="I35" s="278"/>
      <c r="J35" s="278">
        <f>SUM(C35:I35)</f>
        <v>61146.05</v>
      </c>
    </row>
    <row r="36" spans="1:10" ht="15" customHeight="1">
      <c r="A36" s="143"/>
      <c r="B36" s="143"/>
      <c r="C36" s="129"/>
      <c r="D36" s="129"/>
      <c r="E36" s="144" t="s">
        <v>234</v>
      </c>
      <c r="F36" s="129"/>
      <c r="G36" s="129"/>
      <c r="H36" s="129"/>
      <c r="I36" s="129"/>
      <c r="J36" s="129"/>
    </row>
    <row r="37" spans="1:10" ht="12.75" customHeight="1">
      <c r="A37" s="436" t="s">
        <v>235</v>
      </c>
      <c r="B37" s="436"/>
      <c r="C37" s="436"/>
      <c r="D37" s="436"/>
      <c r="E37" s="436"/>
      <c r="F37" s="436"/>
      <c r="G37" s="436"/>
      <c r="H37" s="129"/>
      <c r="I37" s="129"/>
      <c r="J37" s="129"/>
    </row>
    <row r="38" spans="1:10">
      <c r="A38" s="129"/>
      <c r="B38" s="129"/>
      <c r="C38" s="129"/>
      <c r="D38" s="129"/>
      <c r="E38" s="129"/>
      <c r="F38" s="129"/>
      <c r="G38" s="129"/>
      <c r="H38" s="129"/>
      <c r="I38" s="129"/>
      <c r="J38" s="129"/>
    </row>
    <row r="40" spans="1:10">
      <c r="B40" s="254" t="s">
        <v>452</v>
      </c>
      <c r="C40" s="95"/>
      <c r="D40" s="95"/>
      <c r="E40" s="95"/>
      <c r="F40" s="254" t="s">
        <v>453</v>
      </c>
      <c r="H40" s="95"/>
    </row>
    <row r="41" spans="1:10">
      <c r="B41" s="95"/>
      <c r="C41" s="95"/>
      <c r="D41" s="95"/>
      <c r="E41" s="95"/>
      <c r="F41" s="95"/>
      <c r="H41" s="95"/>
    </row>
    <row r="42" spans="1:10">
      <c r="B42" s="254" t="s">
        <v>454</v>
      </c>
      <c r="C42" s="95"/>
      <c r="D42" s="95"/>
      <c r="E42" s="95"/>
      <c r="F42" s="254" t="s">
        <v>455</v>
      </c>
      <c r="H42" s="95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tabSelected="1" topLeftCell="A15" workbookViewId="0">
      <selection activeCell="C25" sqref="C25:L25"/>
    </sheetView>
  </sheetViews>
  <sheetFormatPr defaultColWidth="9.140625" defaultRowHeight="15"/>
  <cols>
    <col min="1" max="1" width="4.42578125" style="219" customWidth="1"/>
    <col min="2" max="2" width="30.85546875" style="214" customWidth="1"/>
    <col min="3" max="3" width="11.5703125" style="214" customWidth="1"/>
    <col min="4" max="4" width="9.5703125" style="214" customWidth="1"/>
    <col min="5" max="5" width="10.5703125" style="214" customWidth="1"/>
    <col min="6" max="6" width="11" style="214" customWidth="1"/>
    <col min="7" max="7" width="9.85546875" style="214" customWidth="1"/>
    <col min="8" max="8" width="9.42578125" style="214" customWidth="1"/>
    <col min="9" max="9" width="10.85546875" style="214" customWidth="1"/>
    <col min="10" max="10" width="7.28515625" style="214" customWidth="1"/>
    <col min="11" max="11" width="8.5703125" style="214" customWidth="1"/>
    <col min="12" max="12" width="9.7109375" style="214" customWidth="1"/>
    <col min="13" max="13" width="10.28515625" style="214" customWidth="1"/>
    <col min="14" max="16384" width="9.140625" style="214"/>
  </cols>
  <sheetData>
    <row r="1" spans="1:13">
      <c r="B1" s="131" t="s">
        <v>449</v>
      </c>
    </row>
    <row r="2" spans="1:13">
      <c r="B2" s="131" t="s">
        <v>456</v>
      </c>
    </row>
    <row r="3" spans="1:13">
      <c r="B3" s="252">
        <v>44679</v>
      </c>
    </row>
    <row r="4" spans="1:13">
      <c r="I4" s="242"/>
      <c r="J4" s="258" t="s">
        <v>472</v>
      </c>
      <c r="K4" s="242"/>
    </row>
    <row r="5" spans="1:13">
      <c r="I5" s="214" t="s">
        <v>473</v>
      </c>
    </row>
    <row r="6" spans="1:13">
      <c r="I6" s="214" t="s">
        <v>474</v>
      </c>
    </row>
    <row r="8" spans="1:13">
      <c r="A8" s="445" t="s">
        <v>39</v>
      </c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</row>
    <row r="9" spans="1:13">
      <c r="A9" s="445" t="s">
        <v>58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</row>
    <row r="11" spans="1:13">
      <c r="A11" s="445" t="s">
        <v>28</v>
      </c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</row>
    <row r="12" spans="1:13">
      <c r="J12" s="263" t="s">
        <v>451</v>
      </c>
    </row>
    <row r="13" spans="1:13">
      <c r="A13" s="447" t="s">
        <v>241</v>
      </c>
      <c r="B13" s="447" t="s">
        <v>29</v>
      </c>
      <c r="C13" s="447" t="s">
        <v>30</v>
      </c>
      <c r="D13" s="447" t="s">
        <v>26</v>
      </c>
      <c r="E13" s="447"/>
      <c r="F13" s="447"/>
      <c r="G13" s="447"/>
      <c r="H13" s="447"/>
      <c r="I13" s="447"/>
      <c r="J13" s="448"/>
      <c r="K13" s="448"/>
      <c r="L13" s="447"/>
      <c r="M13" s="447" t="s">
        <v>31</v>
      </c>
    </row>
    <row r="14" spans="1:13" ht="123" customHeight="1">
      <c r="A14" s="447"/>
      <c r="B14" s="447"/>
      <c r="C14" s="447"/>
      <c r="D14" s="241" t="s">
        <v>59</v>
      </c>
      <c r="E14" s="215" t="s">
        <v>57</v>
      </c>
      <c r="F14" s="241" t="s">
        <v>60</v>
      </c>
      <c r="G14" s="241" t="s">
        <v>32</v>
      </c>
      <c r="H14" s="241" t="s">
        <v>61</v>
      </c>
      <c r="I14" s="220" t="s">
        <v>40</v>
      </c>
      <c r="J14" s="241" t="s">
        <v>33</v>
      </c>
      <c r="K14" s="215" t="s">
        <v>34</v>
      </c>
      <c r="L14" s="221" t="s">
        <v>41</v>
      </c>
      <c r="M14" s="447"/>
    </row>
    <row r="15" spans="1:13">
      <c r="A15" s="222">
        <v>1</v>
      </c>
      <c r="B15" s="222">
        <v>2</v>
      </c>
      <c r="C15" s="222">
        <v>3</v>
      </c>
      <c r="D15" s="222">
        <v>4</v>
      </c>
      <c r="E15" s="222">
        <v>5</v>
      </c>
      <c r="F15" s="223">
        <v>6</v>
      </c>
      <c r="G15" s="223">
        <v>6</v>
      </c>
      <c r="H15" s="223">
        <v>8</v>
      </c>
      <c r="I15" s="223">
        <v>9</v>
      </c>
      <c r="J15" s="223">
        <v>10</v>
      </c>
      <c r="K15" s="224">
        <v>11</v>
      </c>
      <c r="L15" s="223">
        <v>12</v>
      </c>
      <c r="M15" s="223">
        <v>13</v>
      </c>
    </row>
    <row r="16" spans="1:13" ht="71.25">
      <c r="A16" s="241" t="s">
        <v>242</v>
      </c>
      <c r="B16" s="225" t="s">
        <v>42</v>
      </c>
      <c r="C16" s="288">
        <v>1286874.49</v>
      </c>
      <c r="D16" s="289">
        <f>SUM(D17+D18)</f>
        <v>12615.61</v>
      </c>
      <c r="E16" s="288"/>
      <c r="F16" s="288"/>
      <c r="G16" s="288"/>
      <c r="H16" s="288"/>
      <c r="I16" s="289">
        <f>SUM(I17+I18)</f>
        <v>-17041.27</v>
      </c>
      <c r="J16" s="288"/>
      <c r="K16" s="288"/>
      <c r="L16" s="289">
        <f>SUM(L17+L18)</f>
        <v>-5978.36</v>
      </c>
      <c r="M16" s="289">
        <f>SUM(C16:L16)</f>
        <v>1276470.47</v>
      </c>
    </row>
    <row r="17" spans="1:13" ht="15" customHeight="1">
      <c r="A17" s="216" t="s">
        <v>116</v>
      </c>
      <c r="B17" s="217" t="s">
        <v>35</v>
      </c>
      <c r="C17" s="288">
        <v>1278875.5900000001</v>
      </c>
      <c r="D17" s="289"/>
      <c r="E17" s="288"/>
      <c r="F17" s="288"/>
      <c r="G17" s="288"/>
      <c r="H17" s="288"/>
      <c r="I17" s="288">
        <v>-4425.66</v>
      </c>
      <c r="J17" s="288"/>
      <c r="K17" s="288"/>
      <c r="L17" s="288"/>
      <c r="M17" s="289">
        <f>SUM(C17:L17)</f>
        <v>1274449.9300000002</v>
      </c>
    </row>
    <row r="18" spans="1:13" ht="15" customHeight="1">
      <c r="A18" s="216" t="s">
        <v>117</v>
      </c>
      <c r="B18" s="217" t="s">
        <v>36</v>
      </c>
      <c r="C18" s="289">
        <v>7998.9</v>
      </c>
      <c r="D18" s="288">
        <v>12615.61</v>
      </c>
      <c r="E18" s="288"/>
      <c r="F18" s="288"/>
      <c r="G18" s="288"/>
      <c r="H18" s="288"/>
      <c r="I18" s="289">
        <v>-12615.61</v>
      </c>
      <c r="J18" s="288"/>
      <c r="K18" s="288"/>
      <c r="L18" s="289">
        <v>-5978.36</v>
      </c>
      <c r="M18" s="289">
        <f>SUM(C18:L18)</f>
        <v>2020.5400000000018</v>
      </c>
    </row>
    <row r="19" spans="1:13" ht="89.25" customHeight="1">
      <c r="A19" s="241" t="s">
        <v>244</v>
      </c>
      <c r="B19" s="225" t="s">
        <v>43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</row>
    <row r="20" spans="1:13" ht="15" customHeight="1">
      <c r="A20" s="216" t="s">
        <v>62</v>
      </c>
      <c r="B20" s="217" t="s">
        <v>35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13" ht="15" customHeight="1">
      <c r="A21" s="216" t="s">
        <v>63</v>
      </c>
      <c r="B21" s="217" t="s">
        <v>36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13" ht="114.75" customHeight="1">
      <c r="A22" s="241" t="s">
        <v>246</v>
      </c>
      <c r="B22" s="225" t="s">
        <v>438</v>
      </c>
      <c r="C22" s="288">
        <v>692026.42</v>
      </c>
      <c r="D22" s="289"/>
      <c r="E22" s="288"/>
      <c r="F22" s="288"/>
      <c r="G22" s="288"/>
      <c r="H22" s="288"/>
      <c r="I22" s="289">
        <f>SUM(I23+I24)</f>
        <v>-209.07</v>
      </c>
      <c r="J22" s="288"/>
      <c r="K22" s="288"/>
      <c r="L22" s="288"/>
      <c r="M22" s="289">
        <f>SUM(C22:L22)</f>
        <v>691817.35000000009</v>
      </c>
    </row>
    <row r="23" spans="1:13" ht="15" customHeight="1">
      <c r="A23" s="216" t="s">
        <v>120</v>
      </c>
      <c r="B23" s="217" t="s">
        <v>35</v>
      </c>
      <c r="C23" s="288">
        <v>692026.42</v>
      </c>
      <c r="D23" s="288"/>
      <c r="E23" s="288"/>
      <c r="F23" s="288"/>
      <c r="G23" s="288"/>
      <c r="H23" s="288"/>
      <c r="I23" s="288">
        <v>-209.07</v>
      </c>
      <c r="J23" s="288"/>
      <c r="K23" s="288"/>
      <c r="L23" s="288"/>
      <c r="M23" s="288">
        <f>SUM(C23:L23)</f>
        <v>691817.35000000009</v>
      </c>
    </row>
    <row r="24" spans="1:13" ht="15" customHeight="1">
      <c r="A24" s="216" t="s">
        <v>64</v>
      </c>
      <c r="B24" s="217" t="s">
        <v>36</v>
      </c>
      <c r="C24" s="288">
        <v>0</v>
      </c>
      <c r="D24" s="289"/>
      <c r="E24" s="288"/>
      <c r="F24" s="288"/>
      <c r="G24" s="288"/>
      <c r="H24" s="288"/>
      <c r="I24" s="289"/>
      <c r="J24" s="288"/>
      <c r="K24" s="288"/>
      <c r="L24" s="288"/>
      <c r="M24" s="289">
        <f>SUM(C24:L24)</f>
        <v>0</v>
      </c>
    </row>
    <row r="25" spans="1:13" ht="15" customHeight="1">
      <c r="A25" s="241" t="s">
        <v>247</v>
      </c>
      <c r="B25" s="225" t="s">
        <v>37</v>
      </c>
      <c r="C25" s="288">
        <v>83091.16</v>
      </c>
      <c r="D25" s="288"/>
      <c r="E25" s="288"/>
      <c r="F25" s="289">
        <v>39072.769999999997</v>
      </c>
      <c r="G25" s="288"/>
      <c r="H25" s="288"/>
      <c r="I25" s="289">
        <f>SUM(I26+I27)</f>
        <v>-52107.4</v>
      </c>
      <c r="J25" s="288"/>
      <c r="K25" s="288"/>
      <c r="L25" s="288"/>
      <c r="M25" s="289">
        <f>SUM(M26+M27)</f>
        <v>70056.529999999984</v>
      </c>
    </row>
    <row r="26" spans="1:13" ht="15" customHeight="1">
      <c r="A26" s="216" t="s">
        <v>122</v>
      </c>
      <c r="B26" s="217" t="s">
        <v>35</v>
      </c>
      <c r="C26" s="288">
        <v>81700.649999999994</v>
      </c>
      <c r="D26" s="288"/>
      <c r="E26" s="289"/>
      <c r="F26" s="289">
        <v>39072.769999999997</v>
      </c>
      <c r="G26" s="288"/>
      <c r="H26" s="288"/>
      <c r="I26" s="289">
        <v>-52107.4</v>
      </c>
      <c r="J26" s="288"/>
      <c r="K26" s="288"/>
      <c r="L26" s="288"/>
      <c r="M26" s="288">
        <f>SUM(C26:L26)</f>
        <v>68666.01999999999</v>
      </c>
    </row>
    <row r="27" spans="1:13" ht="15" customHeight="1">
      <c r="A27" s="216" t="s">
        <v>123</v>
      </c>
      <c r="B27" s="217" t="s">
        <v>36</v>
      </c>
      <c r="C27" s="288">
        <v>1390.51</v>
      </c>
      <c r="D27" s="288"/>
      <c r="E27" s="289"/>
      <c r="F27" s="288"/>
      <c r="G27" s="288"/>
      <c r="H27" s="288"/>
      <c r="I27" s="288"/>
      <c r="J27" s="288"/>
      <c r="K27" s="288"/>
      <c r="L27" s="288"/>
      <c r="M27" s="289">
        <f>SUM(C27:L27)</f>
        <v>1390.51</v>
      </c>
    </row>
    <row r="28" spans="1:13" ht="15" customHeight="1">
      <c r="A28" s="241" t="s">
        <v>248</v>
      </c>
      <c r="B28" s="225" t="s">
        <v>38</v>
      </c>
      <c r="C28" s="288">
        <v>2061992.07</v>
      </c>
      <c r="D28" s="289">
        <f>SUM(D16+D19+D22+D25)</f>
        <v>12615.61</v>
      </c>
      <c r="E28" s="288"/>
      <c r="F28" s="289">
        <v>39072.769999999997</v>
      </c>
      <c r="G28" s="288"/>
      <c r="H28" s="288"/>
      <c r="I28" s="289">
        <f>SUM(I16+I19+I22+I25)</f>
        <v>-69357.740000000005</v>
      </c>
      <c r="J28" s="288"/>
      <c r="K28" s="288"/>
      <c r="L28" s="289">
        <f>SUM(L16+L19+L22+L25)</f>
        <v>-5978.36</v>
      </c>
      <c r="M28" s="289">
        <f>SUM(M16+M19+M22+M25)</f>
        <v>2038344.35</v>
      </c>
    </row>
    <row r="29" spans="1:13" s="218" customFormat="1" ht="33" customHeight="1">
      <c r="A29" s="443" t="s">
        <v>439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</row>
    <row r="30" spans="1:13" ht="20.25" customHeight="1">
      <c r="A30" s="226"/>
      <c r="B30" s="226"/>
      <c r="C30" s="226"/>
      <c r="D30" s="227" t="s">
        <v>44</v>
      </c>
      <c r="E30" s="226"/>
      <c r="F30" s="226"/>
      <c r="G30" s="226"/>
      <c r="H30" s="226"/>
      <c r="I30" s="226"/>
      <c r="J30" s="226"/>
      <c r="K30" s="226"/>
      <c r="L30" s="226"/>
      <c r="M30" s="226"/>
    </row>
    <row r="31" spans="1:13" ht="4.5" customHeight="1"/>
    <row r="33" spans="2:6">
      <c r="B33" s="214" t="s">
        <v>452</v>
      </c>
      <c r="F33" s="214" t="s">
        <v>453</v>
      </c>
    </row>
    <row r="35" spans="2:6">
      <c r="B35" s="214" t="s">
        <v>454</v>
      </c>
      <c r="F35" s="214" t="s">
        <v>455</v>
      </c>
    </row>
  </sheetData>
  <mergeCells count="9">
    <mergeCell ref="A29:M29"/>
    <mergeCell ref="A8:M8"/>
    <mergeCell ref="A9:M9"/>
    <mergeCell ref="A11:M11"/>
    <mergeCell ref="A13:A14"/>
    <mergeCell ref="B13:B14"/>
    <mergeCell ref="C13:C14"/>
    <mergeCell ref="D13:L13"/>
    <mergeCell ref="M13:M14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workbookViewId="0">
      <selection activeCell="B3" sqref="B3"/>
    </sheetView>
  </sheetViews>
  <sheetFormatPr defaultColWidth="9.140625" defaultRowHeight="15"/>
  <cols>
    <col min="1" max="1" width="4.42578125" style="214" customWidth="1"/>
    <col min="2" max="2" width="56.42578125" style="214" customWidth="1"/>
    <col min="3" max="4" width="13.28515625" style="214" customWidth="1"/>
    <col min="5" max="5" width="12.28515625" style="214" customWidth="1"/>
    <col min="6" max="6" width="13.5703125" style="214" customWidth="1"/>
    <col min="7" max="7" width="13.28515625" style="214" customWidth="1"/>
    <col min="8" max="8" width="12.28515625" style="214" customWidth="1"/>
    <col min="9" max="16384" width="9.140625" style="214"/>
  </cols>
  <sheetData>
    <row r="1" spans="1:8">
      <c r="B1" s="131" t="s">
        <v>449</v>
      </c>
    </row>
    <row r="2" spans="1:8">
      <c r="B2" s="131" t="s">
        <v>456</v>
      </c>
    </row>
    <row r="3" spans="1:8">
      <c r="B3" s="252">
        <v>44679</v>
      </c>
    </row>
    <row r="4" spans="1:8">
      <c r="F4" s="258" t="s">
        <v>462</v>
      </c>
    </row>
    <row r="5" spans="1:8">
      <c r="F5" s="214" t="s">
        <v>27</v>
      </c>
    </row>
    <row r="6" spans="1:8">
      <c r="F6" s="214" t="s">
        <v>259</v>
      </c>
    </row>
    <row r="7" spans="1:8">
      <c r="A7" s="445" t="s">
        <v>45</v>
      </c>
      <c r="B7" s="445"/>
      <c r="C7" s="445"/>
      <c r="D7" s="445"/>
      <c r="E7" s="445"/>
      <c r="F7" s="445"/>
      <c r="G7" s="445"/>
      <c r="H7" s="445"/>
    </row>
    <row r="8" spans="1:8">
      <c r="A8" s="445" t="s">
        <v>46</v>
      </c>
      <c r="B8" s="445"/>
      <c r="C8" s="445"/>
      <c r="D8" s="445"/>
      <c r="E8" s="445"/>
      <c r="F8" s="445"/>
      <c r="G8" s="445"/>
      <c r="H8" s="445"/>
    </row>
    <row r="9" spans="1:8" ht="5.25" customHeight="1"/>
    <row r="10" spans="1:8">
      <c r="A10" s="445" t="s">
        <v>47</v>
      </c>
      <c r="B10" s="445"/>
      <c r="C10" s="445"/>
      <c r="D10" s="445"/>
      <c r="E10" s="445"/>
      <c r="F10" s="445"/>
      <c r="G10" s="445"/>
      <c r="H10" s="445"/>
    </row>
    <row r="11" spans="1:8" ht="14.45" customHeight="1">
      <c r="E11" s="257" t="s">
        <v>451</v>
      </c>
    </row>
    <row r="12" spans="1:8" ht="15" customHeight="1">
      <c r="A12" s="447" t="s">
        <v>241</v>
      </c>
      <c r="B12" s="447" t="s">
        <v>48</v>
      </c>
      <c r="C12" s="447" t="s">
        <v>49</v>
      </c>
      <c r="D12" s="447"/>
      <c r="E12" s="447"/>
      <c r="F12" s="447" t="s">
        <v>114</v>
      </c>
      <c r="G12" s="447"/>
      <c r="H12" s="447"/>
    </row>
    <row r="13" spans="1:8" ht="66.75" customHeight="1">
      <c r="A13" s="447"/>
      <c r="B13" s="447"/>
      <c r="C13" s="241" t="s">
        <v>50</v>
      </c>
      <c r="D13" s="241" t="s">
        <v>51</v>
      </c>
      <c r="E13" s="241" t="s">
        <v>112</v>
      </c>
      <c r="F13" s="241" t="s">
        <v>52</v>
      </c>
      <c r="G13" s="241" t="s">
        <v>53</v>
      </c>
      <c r="H13" s="241" t="s">
        <v>112</v>
      </c>
    </row>
    <row r="14" spans="1:8">
      <c r="A14" s="216">
        <v>1</v>
      </c>
      <c r="B14" s="216">
        <v>2</v>
      </c>
      <c r="C14" s="216">
        <v>3</v>
      </c>
      <c r="D14" s="216">
        <v>4</v>
      </c>
      <c r="E14" s="216" t="s">
        <v>137</v>
      </c>
      <c r="F14" s="216">
        <v>6</v>
      </c>
      <c r="G14" s="216">
        <v>7</v>
      </c>
      <c r="H14" s="216" t="s">
        <v>54</v>
      </c>
    </row>
    <row r="15" spans="1:8" ht="45">
      <c r="A15" s="216" t="s">
        <v>242</v>
      </c>
      <c r="B15" s="217" t="s">
        <v>55</v>
      </c>
      <c r="C15" s="290">
        <v>7998.9</v>
      </c>
      <c r="D15" s="301">
        <v>1278875.5900000001</v>
      </c>
      <c r="E15" s="301">
        <f>SUM(C15:D15)</f>
        <v>1286874.49</v>
      </c>
      <c r="F15" s="290">
        <v>2020.54</v>
      </c>
      <c r="G15" s="241">
        <v>1274449.93</v>
      </c>
      <c r="H15" s="241">
        <f>SUM(F15:G15)</f>
        <v>1276470.47</v>
      </c>
    </row>
    <row r="16" spans="1:8" ht="48" customHeight="1">
      <c r="A16" s="216" t="s">
        <v>244</v>
      </c>
      <c r="B16" s="217" t="s">
        <v>56</v>
      </c>
      <c r="C16" s="301"/>
      <c r="D16" s="301"/>
      <c r="E16" s="301"/>
      <c r="F16" s="241"/>
      <c r="G16" s="241"/>
      <c r="H16" s="241"/>
    </row>
    <row r="17" spans="1:8" ht="60" customHeight="1">
      <c r="A17" s="216" t="s">
        <v>246</v>
      </c>
      <c r="B17" s="217" t="s">
        <v>437</v>
      </c>
      <c r="C17" s="301"/>
      <c r="D17" s="301">
        <v>692026.42</v>
      </c>
      <c r="E17" s="301">
        <f>SUM(D17)</f>
        <v>692026.42</v>
      </c>
      <c r="F17" s="241"/>
      <c r="G17" s="241">
        <v>691817.35</v>
      </c>
      <c r="H17" s="241">
        <f>SUM(G17)</f>
        <v>691817.35</v>
      </c>
    </row>
    <row r="18" spans="1:8" ht="15" customHeight="1">
      <c r="A18" s="216" t="s">
        <v>247</v>
      </c>
      <c r="B18" s="217" t="s">
        <v>317</v>
      </c>
      <c r="C18" s="301"/>
      <c r="D18" s="301">
        <v>83091.16</v>
      </c>
      <c r="E18" s="301">
        <f>SUM(D18)</f>
        <v>83091.16</v>
      </c>
      <c r="F18" s="241"/>
      <c r="G18" s="241">
        <v>70056.53</v>
      </c>
      <c r="H18" s="241">
        <f>SUM(G18)</f>
        <v>70056.53</v>
      </c>
    </row>
    <row r="19" spans="1:8" ht="15" customHeight="1">
      <c r="A19" s="216" t="s">
        <v>248</v>
      </c>
      <c r="B19" s="217" t="s">
        <v>112</v>
      </c>
      <c r="C19" s="290">
        <f t="shared" ref="C19:E19" si="0">SUM(C15:C18)</f>
        <v>7998.9</v>
      </c>
      <c r="D19" s="301">
        <f t="shared" si="0"/>
        <v>2053993.1700000002</v>
      </c>
      <c r="E19" s="301">
        <f t="shared" si="0"/>
        <v>2061992.07</v>
      </c>
      <c r="F19" s="290">
        <f t="shared" ref="F19:H19" si="1">SUM(F15:F18)</f>
        <v>2020.54</v>
      </c>
      <c r="G19" s="241">
        <f t="shared" si="1"/>
        <v>2036323.8099999998</v>
      </c>
      <c r="H19" s="241">
        <f t="shared" si="1"/>
        <v>2038344.3499999999</v>
      </c>
    </row>
    <row r="21" spans="1:8">
      <c r="B21" s="214" t="s">
        <v>452</v>
      </c>
      <c r="D21" s="214" t="s">
        <v>453</v>
      </c>
    </row>
    <row r="23" spans="1:8">
      <c r="B23" s="214" t="s">
        <v>454</v>
      </c>
      <c r="D23" s="214" t="s">
        <v>455</v>
      </c>
    </row>
  </sheetData>
  <mergeCells count="7">
    <mergeCell ref="A7:H7"/>
    <mergeCell ref="A8:H8"/>
    <mergeCell ref="A10:H10"/>
    <mergeCell ref="A12:A13"/>
    <mergeCell ref="B12:B13"/>
    <mergeCell ref="C12:E12"/>
    <mergeCell ref="F12:H1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6"/>
  <sheetViews>
    <sheetView showGridLines="0" view="pageBreakPreview" zoomScaleNormal="100" workbookViewId="0">
      <selection activeCell="E28" sqref="E28"/>
    </sheetView>
  </sheetViews>
  <sheetFormatPr defaultColWidth="9.140625"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5">
      <c r="C1" s="94"/>
      <c r="D1" s="94"/>
      <c r="E1" s="94"/>
    </row>
    <row r="2" spans="1:5">
      <c r="A2" s="95"/>
      <c r="B2" s="95"/>
      <c r="C2" s="131" t="s">
        <v>449</v>
      </c>
      <c r="D2" s="1"/>
      <c r="E2" s="1"/>
    </row>
    <row r="3" spans="1:5">
      <c r="A3" s="95"/>
      <c r="B3" s="95"/>
      <c r="C3" s="131" t="s">
        <v>456</v>
      </c>
    </row>
    <row r="4" spans="1:5" s="259" customFormat="1">
      <c r="A4" s="95"/>
      <c r="B4" s="95"/>
      <c r="C4" s="252">
        <v>44679</v>
      </c>
    </row>
    <row r="5" spans="1:5" s="259" customFormat="1">
      <c r="A5" s="95"/>
      <c r="B5" s="95"/>
      <c r="C5" s="33" t="s">
        <v>466</v>
      </c>
    </row>
    <row r="6" spans="1:5" s="259" customFormat="1">
      <c r="A6" s="95"/>
      <c r="B6" s="95"/>
      <c r="C6" s="233" t="s">
        <v>183</v>
      </c>
    </row>
    <row r="7" spans="1:5" s="259" customFormat="1">
      <c r="A7" s="95"/>
      <c r="B7" s="95"/>
      <c r="C7" s="33" t="s">
        <v>184</v>
      </c>
    </row>
    <row r="8" spans="1:5">
      <c r="A8" s="95"/>
      <c r="B8" s="95"/>
      <c r="C8" s="95"/>
      <c r="D8" s="95"/>
      <c r="E8" s="95"/>
    </row>
    <row r="9" spans="1:5" ht="45" customHeight="1">
      <c r="A9" s="414" t="s">
        <v>204</v>
      </c>
      <c r="B9" s="414"/>
      <c r="C9" s="414"/>
      <c r="D9" s="414"/>
      <c r="E9" s="414"/>
    </row>
    <row r="10" spans="1:5" ht="12.75" customHeight="1">
      <c r="A10" s="96"/>
      <c r="B10" s="96"/>
      <c r="C10" s="96"/>
      <c r="D10" s="96"/>
      <c r="E10" s="96"/>
    </row>
    <row r="11" spans="1:5" ht="15" customHeight="1">
      <c r="A11" s="414" t="s">
        <v>185</v>
      </c>
      <c r="B11" s="414"/>
      <c r="C11" s="414"/>
      <c r="D11" s="414"/>
      <c r="E11" s="414"/>
    </row>
    <row r="12" spans="1:5" s="259" customFormat="1" ht="15" customHeight="1">
      <c r="A12" s="260"/>
      <c r="B12" s="260"/>
      <c r="C12" s="260"/>
      <c r="D12" s="260"/>
      <c r="E12" s="260"/>
    </row>
    <row r="13" spans="1:5" ht="15">
      <c r="A13" s="101"/>
      <c r="B13" s="101"/>
      <c r="C13" s="257" t="s">
        <v>465</v>
      </c>
      <c r="D13" s="101"/>
      <c r="E13" s="101"/>
    </row>
    <row r="14" spans="1:5" ht="57.75" customHeight="1">
      <c r="A14" s="102" t="s">
        <v>241</v>
      </c>
      <c r="B14" s="450" t="s">
        <v>125</v>
      </c>
      <c r="C14" s="451"/>
      <c r="D14" s="102" t="s">
        <v>401</v>
      </c>
      <c r="E14" s="102" t="s">
        <v>402</v>
      </c>
    </row>
    <row r="15" spans="1:5" ht="15.75">
      <c r="A15" s="103">
        <v>1</v>
      </c>
      <c r="B15" s="452">
        <v>2</v>
      </c>
      <c r="C15" s="453"/>
      <c r="D15" s="103">
        <v>3</v>
      </c>
      <c r="E15" s="103">
        <v>4</v>
      </c>
    </row>
    <row r="16" spans="1:5" ht="15" customHeight="1">
      <c r="A16" s="102" t="s">
        <v>242</v>
      </c>
      <c r="B16" s="454" t="s">
        <v>186</v>
      </c>
      <c r="C16" s="455"/>
      <c r="D16" s="102">
        <v>0</v>
      </c>
      <c r="E16" s="110">
        <v>0</v>
      </c>
    </row>
    <row r="17" spans="1:5" ht="15" customHeight="1">
      <c r="A17" s="106" t="s">
        <v>116</v>
      </c>
      <c r="B17" s="109"/>
      <c r="C17" s="108" t="s">
        <v>187</v>
      </c>
      <c r="D17" s="106"/>
      <c r="E17" s="111"/>
    </row>
    <row r="18" spans="1:5" ht="15" customHeight="1">
      <c r="A18" s="106" t="s">
        <v>117</v>
      </c>
      <c r="B18" s="109"/>
      <c r="C18" s="108" t="s">
        <v>188</v>
      </c>
      <c r="D18" s="106"/>
      <c r="E18" s="111"/>
    </row>
    <row r="19" spans="1:5" ht="15" customHeight="1">
      <c r="A19" s="106" t="s">
        <v>113</v>
      </c>
      <c r="B19" s="115"/>
      <c r="C19" s="116" t="s">
        <v>189</v>
      </c>
      <c r="D19" s="106"/>
      <c r="E19" s="111"/>
    </row>
    <row r="20" spans="1:5" ht="15" customHeight="1">
      <c r="A20" s="104" t="s">
        <v>190</v>
      </c>
      <c r="B20" s="117"/>
      <c r="C20" s="108" t="s">
        <v>191</v>
      </c>
      <c r="D20" s="105"/>
      <c r="E20" s="111"/>
    </row>
    <row r="21" spans="1:5" ht="15" customHeight="1">
      <c r="A21" s="106" t="s">
        <v>192</v>
      </c>
      <c r="B21" s="118"/>
      <c r="C21" s="119" t="s">
        <v>205</v>
      </c>
      <c r="D21" s="106"/>
      <c r="E21" s="111"/>
    </row>
    <row r="22" spans="1:5" ht="15" customHeight="1">
      <c r="A22" s="106" t="s">
        <v>193</v>
      </c>
      <c r="B22" s="120"/>
      <c r="C22" s="108" t="s">
        <v>194</v>
      </c>
      <c r="D22" s="106"/>
      <c r="E22" s="111"/>
    </row>
    <row r="23" spans="1:5" ht="15" customHeight="1">
      <c r="A23" s="102" t="s">
        <v>244</v>
      </c>
      <c r="B23" s="113" t="s">
        <v>195</v>
      </c>
      <c r="C23" s="121"/>
      <c r="D23" s="102">
        <v>-0.56999999999999995</v>
      </c>
      <c r="E23" s="110">
        <v>0</v>
      </c>
    </row>
    <row r="24" spans="1:5" ht="15" customHeight="1">
      <c r="A24" s="106" t="s">
        <v>118</v>
      </c>
      <c r="B24" s="107"/>
      <c r="C24" s="112" t="s">
        <v>196</v>
      </c>
      <c r="D24" s="106"/>
      <c r="E24" s="111"/>
    </row>
    <row r="25" spans="1:5" ht="15" customHeight="1">
      <c r="A25" s="106" t="s">
        <v>119</v>
      </c>
      <c r="B25" s="107"/>
      <c r="C25" s="112" t="s">
        <v>197</v>
      </c>
      <c r="D25" s="106">
        <v>-0.56999999999999995</v>
      </c>
      <c r="E25" s="111"/>
    </row>
    <row r="26" spans="1:5" ht="15" customHeight="1">
      <c r="A26" s="106" t="s">
        <v>198</v>
      </c>
      <c r="B26" s="107"/>
      <c r="C26" s="112" t="s">
        <v>199</v>
      </c>
      <c r="D26" s="106"/>
      <c r="E26" s="111"/>
    </row>
    <row r="27" spans="1:5" ht="15" customHeight="1">
      <c r="A27" s="106" t="s">
        <v>200</v>
      </c>
      <c r="B27" s="122"/>
      <c r="C27" s="114" t="s">
        <v>201</v>
      </c>
      <c r="D27" s="106"/>
      <c r="E27" s="111"/>
    </row>
    <row r="28" spans="1:5" ht="15" customHeight="1">
      <c r="A28" s="102" t="s">
        <v>246</v>
      </c>
      <c r="B28" s="123" t="s">
        <v>202</v>
      </c>
      <c r="C28" s="124"/>
      <c r="D28" s="102">
        <v>-0.56999999999999995</v>
      </c>
      <c r="E28" s="110">
        <v>0</v>
      </c>
    </row>
    <row r="29" spans="1:5" ht="15" customHeight="1">
      <c r="A29" s="125"/>
      <c r="B29" s="113"/>
      <c r="C29" s="126"/>
      <c r="D29" s="125"/>
      <c r="E29" s="127"/>
    </row>
    <row r="30" spans="1:5" ht="12.95" customHeight="1">
      <c r="A30" s="99" t="s">
        <v>203</v>
      </c>
      <c r="B30" s="100"/>
      <c r="C30" s="100"/>
      <c r="D30" s="98"/>
      <c r="E30" s="98"/>
    </row>
    <row r="31" spans="1:5">
      <c r="A31" s="449" t="s">
        <v>124</v>
      </c>
      <c r="B31" s="449"/>
      <c r="C31" s="449"/>
      <c r="D31" s="449"/>
      <c r="E31" s="449"/>
    </row>
    <row r="34" spans="3:3">
      <c r="C34" s="261" t="s">
        <v>463</v>
      </c>
    </row>
    <row r="36" spans="3:3">
      <c r="C36" s="261" t="s">
        <v>464</v>
      </c>
    </row>
  </sheetData>
  <mergeCells count="6">
    <mergeCell ref="A9:E9"/>
    <mergeCell ref="A11:E11"/>
    <mergeCell ref="A31:E31"/>
    <mergeCell ref="B14:C14"/>
    <mergeCell ref="B15:C15"/>
    <mergeCell ref="B16:C16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5</vt:i4>
      </vt:variant>
    </vt:vector>
  </HeadingPairs>
  <TitlesOfParts>
    <vt:vector size="13" baseType="lpstr">
      <vt:lpstr>Fin.būklės ataskaita</vt:lpstr>
      <vt:lpstr>Veiklos rezultatų ataskaita</vt:lpstr>
      <vt:lpstr>Nemat.ilg.turtas</vt:lpstr>
      <vt:lpstr>Ilg.mater.turtas</vt:lpstr>
      <vt:lpstr>Atsargos</vt:lpstr>
      <vt:lpstr>Finansavimo sumos</vt:lpstr>
      <vt:lpstr>Finansavimo likučiai</vt:lpstr>
      <vt:lpstr>Finansinės investicinės veiklos</vt:lpstr>
      <vt:lpstr>'Fin.būklės ataskaita'!Print_Area</vt:lpstr>
      <vt:lpstr>'Finansinės investicinės veiklos'!Print_Area</vt:lpstr>
      <vt:lpstr>'Veiklos rezultatų ataskaita'!Print_Area</vt:lpstr>
      <vt:lpstr>'Fin.būklės ataskaita'!Print_Titles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Buhaltere</cp:lastModifiedBy>
  <cp:lastPrinted>2022-02-15T07:49:49Z</cp:lastPrinted>
  <dcterms:created xsi:type="dcterms:W3CDTF">2013-02-01T07:28:35Z</dcterms:created>
  <dcterms:modified xsi:type="dcterms:W3CDTF">2022-04-29T07:09:12Z</dcterms:modified>
</cp:coreProperties>
</file>